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20" yWindow="105" windowWidth="15270" windowHeight="10215"/>
  </bookViews>
  <sheets>
    <sheet name="Лист1" sheetId="1" r:id="rId1"/>
  </sheets>
  <definedNames>
    <definedName name="_GoBack" localSheetId="0">Лист1!#REF!</definedName>
    <definedName name="_xlnm.Print_Area" localSheetId="0">Лист1!$A$1:$J$772</definedName>
  </definedNames>
  <calcPr calcId="145621"/>
</workbook>
</file>

<file path=xl/calcChain.xml><?xml version="1.0" encoding="utf-8"?>
<calcChain xmlns="http://schemas.openxmlformats.org/spreadsheetml/2006/main">
  <c r="G598" i="1" l="1"/>
  <c r="G599" i="1"/>
  <c r="H59" i="1" l="1"/>
  <c r="I59" i="1"/>
  <c r="G59" i="1"/>
  <c r="G44" i="1"/>
  <c r="H747" i="1"/>
  <c r="H751" i="1" s="1"/>
  <c r="H766" i="1"/>
  <c r="I766" i="1"/>
  <c r="G766" i="1"/>
  <c r="H750" i="1"/>
  <c r="I750" i="1"/>
  <c r="H749" i="1"/>
  <c r="I749" i="1"/>
  <c r="H748" i="1"/>
  <c r="I748" i="1"/>
  <c r="I747" i="1"/>
  <c r="I751" i="1" s="1"/>
  <c r="G750" i="1"/>
  <c r="G749" i="1"/>
  <c r="G748" i="1"/>
  <c r="G747" i="1"/>
  <c r="G751" i="1" s="1"/>
  <c r="H761" i="1"/>
  <c r="G761" i="1"/>
  <c r="I761" i="1"/>
  <c r="H756" i="1"/>
  <c r="I756" i="1"/>
  <c r="G756" i="1"/>
  <c r="G452" i="1" l="1"/>
  <c r="H740" i="1"/>
  <c r="I740" i="1"/>
  <c r="H739" i="1"/>
  <c r="I739" i="1"/>
  <c r="H738" i="1"/>
  <c r="I738" i="1"/>
  <c r="H737" i="1"/>
  <c r="H741" i="1" s="1"/>
  <c r="I737" i="1"/>
  <c r="I741" i="1" s="1"/>
  <c r="G740" i="1"/>
  <c r="G739" i="1"/>
  <c r="G738" i="1"/>
  <c r="G737" i="1"/>
  <c r="H746" i="1"/>
  <c r="I746" i="1"/>
  <c r="G746" i="1"/>
  <c r="G741" i="1" l="1"/>
  <c r="G771" i="1"/>
  <c r="H771" i="1"/>
  <c r="G597" i="1" l="1"/>
  <c r="I47" i="1" l="1"/>
  <c r="I45" i="1"/>
  <c r="I46" i="1"/>
  <c r="H45" i="1"/>
  <c r="H46" i="1"/>
  <c r="H47" i="1"/>
  <c r="G45" i="1"/>
  <c r="G46" i="1"/>
  <c r="G47" i="1"/>
  <c r="H44" i="1"/>
  <c r="H48" i="1" s="1"/>
  <c r="I44" i="1"/>
  <c r="G48" i="1"/>
  <c r="I48" i="1" l="1"/>
  <c r="G294" i="1"/>
  <c r="H294" i="1"/>
  <c r="G170" i="1"/>
  <c r="G61" i="1" l="1"/>
  <c r="G699" i="1"/>
  <c r="G736" i="1"/>
  <c r="G432" i="1"/>
  <c r="G164" i="1" l="1"/>
  <c r="G726" i="1"/>
  <c r="H646" i="1"/>
  <c r="I646" i="1"/>
  <c r="G646" i="1"/>
  <c r="G99" i="1" l="1"/>
  <c r="I432" i="1" l="1"/>
  <c r="H61" i="1"/>
  <c r="I61" i="1"/>
  <c r="I452" i="1"/>
  <c r="H452" i="1"/>
  <c r="G454" i="1"/>
  <c r="H375" i="1"/>
  <c r="I375" i="1"/>
  <c r="G375" i="1"/>
  <c r="G267" i="1"/>
  <c r="G265" i="1"/>
  <c r="G249" i="1"/>
  <c r="H170" i="1"/>
  <c r="I170" i="1"/>
  <c r="H598" i="1" l="1"/>
  <c r="H599" i="1"/>
  <c r="I599" i="1"/>
  <c r="I656" i="1"/>
  <c r="H656" i="1"/>
  <c r="G656" i="1"/>
  <c r="H432" i="1"/>
  <c r="H449" i="1"/>
  <c r="G449" i="1"/>
  <c r="I444" i="1"/>
  <c r="H444" i="1"/>
  <c r="G444" i="1"/>
  <c r="I699" i="1"/>
  <c r="I697" i="1"/>
  <c r="H699" i="1"/>
  <c r="H701" i="1" s="1"/>
  <c r="I701" i="1" l="1"/>
  <c r="I596" i="1"/>
  <c r="H596" i="1"/>
  <c r="G596" i="1"/>
  <c r="G601" i="1" l="1"/>
  <c r="G606" i="1"/>
  <c r="H597" i="1"/>
  <c r="I597" i="1"/>
  <c r="G591" i="1"/>
  <c r="H591" i="1"/>
  <c r="H264" i="1" l="1"/>
  <c r="I264" i="1"/>
  <c r="G264" i="1"/>
  <c r="G104" i="1"/>
  <c r="H731" i="1" l="1"/>
  <c r="H721" i="1"/>
  <c r="H716" i="1"/>
  <c r="H711" i="1"/>
  <c r="H706" i="1"/>
  <c r="H696" i="1"/>
  <c r="H691" i="1"/>
  <c r="H684" i="1"/>
  <c r="H683" i="1"/>
  <c r="H682" i="1"/>
  <c r="H666" i="1"/>
  <c r="H671" i="1" s="1"/>
  <c r="H657" i="1"/>
  <c r="H661" i="1" s="1"/>
  <c r="H651" i="1"/>
  <c r="H641" i="1"/>
  <c r="H636" i="1"/>
  <c r="H631" i="1"/>
  <c r="H626" i="1"/>
  <c r="H616" i="1"/>
  <c r="H611" i="1"/>
  <c r="H606" i="1"/>
  <c r="H586" i="1"/>
  <c r="H570" i="1"/>
  <c r="H565" i="1"/>
  <c r="H560" i="1"/>
  <c r="H555" i="1"/>
  <c r="H546" i="1"/>
  <c r="H541" i="1" s="1"/>
  <c r="H538" i="1"/>
  <c r="H536" i="1"/>
  <c r="H534" i="1"/>
  <c r="H529" i="1"/>
  <c r="H524" i="1"/>
  <c r="H515" i="1"/>
  <c r="H514" i="1"/>
  <c r="H513" i="1"/>
  <c r="H508" i="1"/>
  <c r="H503" i="1"/>
  <c r="H498" i="1"/>
  <c r="H489" i="1"/>
  <c r="H488" i="1"/>
  <c r="H479" i="1"/>
  <c r="H474" i="1"/>
  <c r="H464" i="1"/>
  <c r="H459" i="1"/>
  <c r="H454" i="1"/>
  <c r="H439" i="1"/>
  <c r="H434" i="1"/>
  <c r="H429" i="1"/>
  <c r="H424" i="1"/>
  <c r="H417" i="1"/>
  <c r="H414" i="1"/>
  <c r="H409" i="1"/>
  <c r="H404" i="1"/>
  <c r="H400" i="1"/>
  <c r="H395" i="1"/>
  <c r="H387" i="1"/>
  <c r="H386" i="1"/>
  <c r="H380" i="1"/>
  <c r="H370" i="1"/>
  <c r="H365" i="1"/>
  <c r="H360" i="1"/>
  <c r="H355" i="1"/>
  <c r="H344" i="1"/>
  <c r="H343" i="1"/>
  <c r="H342" i="1"/>
  <c r="H332" i="1"/>
  <c r="H325" i="1"/>
  <c r="H320" i="1"/>
  <c r="H315" i="1"/>
  <c r="H310" i="1" s="1"/>
  <c r="H307" i="1"/>
  <c r="H309" i="1" s="1"/>
  <c r="H300" i="1"/>
  <c r="H304" i="1" s="1"/>
  <c r="H297" i="1"/>
  <c r="H299" i="1" s="1"/>
  <c r="H284" i="1"/>
  <c r="H279" i="1"/>
  <c r="H274" i="1"/>
  <c r="H267" i="1"/>
  <c r="H265" i="1"/>
  <c r="H21" i="1" s="1"/>
  <c r="H259" i="1"/>
  <c r="H254" i="1"/>
  <c r="H249" i="1"/>
  <c r="H244" i="1"/>
  <c r="H239" i="1"/>
  <c r="H234" i="1"/>
  <c r="H229" i="1"/>
  <c r="H224" i="1"/>
  <c r="H219" i="1"/>
  <c r="H214" i="1"/>
  <c r="H204" i="1"/>
  <c r="H194" i="1"/>
  <c r="H189" i="1"/>
  <c r="H184" i="1"/>
  <c r="H179" i="1"/>
  <c r="H172" i="1"/>
  <c r="H171" i="1"/>
  <c r="H169" i="1"/>
  <c r="H159" i="1"/>
  <c r="H154" i="1"/>
  <c r="H149" i="1"/>
  <c r="H144" i="1"/>
  <c r="H139" i="1"/>
  <c r="H134" i="1"/>
  <c r="H124" i="1"/>
  <c r="H119" i="1"/>
  <c r="H114" i="1"/>
  <c r="H109" i="1"/>
  <c r="H94" i="1"/>
  <c r="H88" i="1"/>
  <c r="H83" i="1"/>
  <c r="H75" i="1"/>
  <c r="H78" i="1" s="1"/>
  <c r="H70" i="1"/>
  <c r="H73" i="1" s="1"/>
  <c r="H68" i="1"/>
  <c r="H53" i="1"/>
  <c r="H25" i="1"/>
  <c r="G731" i="1"/>
  <c r="G721" i="1"/>
  <c r="G716" i="1"/>
  <c r="G711" i="1"/>
  <c r="G706" i="1"/>
  <c r="G701" i="1"/>
  <c r="G691" i="1"/>
  <c r="G684" i="1"/>
  <c r="G683" i="1"/>
  <c r="G682" i="1"/>
  <c r="G666" i="1"/>
  <c r="G671" i="1" s="1"/>
  <c r="G657" i="1"/>
  <c r="G661" i="1" s="1"/>
  <c r="G651" i="1"/>
  <c r="G641" i="1"/>
  <c r="G636" i="1"/>
  <c r="G631" i="1"/>
  <c r="G626" i="1"/>
  <c r="G616" i="1"/>
  <c r="G611" i="1"/>
  <c r="G586" i="1"/>
  <c r="G570" i="1"/>
  <c r="G565" i="1"/>
  <c r="G560" i="1"/>
  <c r="G555" i="1"/>
  <c r="G546" i="1"/>
  <c r="G541" i="1" s="1"/>
  <c r="G538" i="1"/>
  <c r="G536" i="1"/>
  <c r="G534" i="1"/>
  <c r="G529" i="1"/>
  <c r="G524" i="1"/>
  <c r="G515" i="1"/>
  <c r="G514" i="1"/>
  <c r="G513" i="1"/>
  <c r="G508" i="1"/>
  <c r="G503" i="1"/>
  <c r="G498" i="1"/>
  <c r="G489" i="1"/>
  <c r="G488" i="1"/>
  <c r="G479" i="1"/>
  <c r="G474" i="1"/>
  <c r="G464" i="1"/>
  <c r="G459" i="1"/>
  <c r="G439" i="1"/>
  <c r="G434" i="1"/>
  <c r="G429" i="1"/>
  <c r="G424" i="1"/>
  <c r="G417" i="1"/>
  <c r="G419" i="1" s="1"/>
  <c r="G414" i="1"/>
  <c r="G405" i="1"/>
  <c r="G400" i="1"/>
  <c r="G395" i="1"/>
  <c r="G387" i="1"/>
  <c r="G386" i="1"/>
  <c r="G380" i="1"/>
  <c r="G370" i="1"/>
  <c r="G365" i="1"/>
  <c r="G360" i="1"/>
  <c r="G355" i="1"/>
  <c r="G344" i="1"/>
  <c r="G343" i="1"/>
  <c r="G342" i="1"/>
  <c r="G332" i="1"/>
  <c r="G325" i="1"/>
  <c r="G320" i="1"/>
  <c r="G315" i="1"/>
  <c r="G310" i="1" s="1"/>
  <c r="G307" i="1"/>
  <c r="G309" i="1" s="1"/>
  <c r="G300" i="1"/>
  <c r="G304" i="1" s="1"/>
  <c r="G297" i="1"/>
  <c r="G289" i="1"/>
  <c r="G284" i="1"/>
  <c r="G279" i="1"/>
  <c r="G274" i="1"/>
  <c r="G259" i="1"/>
  <c r="G254" i="1"/>
  <c r="G244" i="1"/>
  <c r="G239" i="1"/>
  <c r="G234" i="1"/>
  <c r="G229" i="1"/>
  <c r="G224" i="1"/>
  <c r="G219" i="1"/>
  <c r="G214" i="1"/>
  <c r="G204" i="1"/>
  <c r="G194" i="1"/>
  <c r="G189" i="1"/>
  <c r="G184" i="1"/>
  <c r="G179" i="1"/>
  <c r="G172" i="1"/>
  <c r="G171" i="1"/>
  <c r="G169" i="1"/>
  <c r="G159" i="1"/>
  <c r="G154" i="1"/>
  <c r="G149" i="1"/>
  <c r="G144" i="1"/>
  <c r="G139" i="1"/>
  <c r="G134" i="1"/>
  <c r="G124" i="1"/>
  <c r="G119" i="1"/>
  <c r="G114" i="1"/>
  <c r="G109" i="1"/>
  <c r="G94" i="1"/>
  <c r="G88" i="1"/>
  <c r="G83" i="1"/>
  <c r="G75" i="1"/>
  <c r="G73" i="1"/>
  <c r="G68" i="1"/>
  <c r="G53" i="1"/>
  <c r="G25" i="1"/>
  <c r="G78" i="1" l="1"/>
  <c r="G60" i="1"/>
  <c r="G23" i="1" s="1"/>
  <c r="G409" i="1"/>
  <c r="G21" i="1"/>
  <c r="H23" i="1"/>
  <c r="H24" i="1"/>
  <c r="G24" i="1"/>
  <c r="G174" i="1"/>
  <c r="G299" i="1"/>
  <c r="H419" i="1"/>
  <c r="G490" i="1"/>
  <c r="G686" i="1"/>
  <c r="H390" i="1"/>
  <c r="G621" i="1"/>
  <c r="G519" i="1"/>
  <c r="H540" i="1"/>
  <c r="G518" i="1"/>
  <c r="G540" i="1"/>
  <c r="G269" i="1"/>
  <c r="G390" i="1"/>
  <c r="H518" i="1"/>
  <c r="H519" i="1"/>
  <c r="H686" i="1"/>
  <c r="H345" i="1"/>
  <c r="G345" i="1"/>
  <c r="H269" i="1"/>
  <c r="G63" i="1"/>
  <c r="H63" i="1"/>
  <c r="H174" i="1"/>
  <c r="G26" i="1" l="1"/>
  <c r="I259" i="1"/>
  <c r="I267" i="1" l="1"/>
  <c r="I265" i="1"/>
  <c r="I172" i="1"/>
  <c r="I171" i="1"/>
  <c r="I25" i="1"/>
  <c r="I591" i="1"/>
  <c r="I174" i="1" l="1"/>
  <c r="I269" i="1"/>
  <c r="I53" i="1"/>
  <c r="I474" i="1" l="1"/>
  <c r="I479" i="1"/>
  <c r="I488" i="1"/>
  <c r="I489" i="1"/>
  <c r="I498" i="1"/>
  <c r="I503" i="1"/>
  <c r="I508" i="1"/>
  <c r="I513" i="1"/>
  <c r="I514" i="1"/>
  <c r="I515" i="1"/>
  <c r="I524" i="1"/>
  <c r="I529" i="1"/>
  <c r="I534" i="1"/>
  <c r="I536" i="1"/>
  <c r="I538" i="1"/>
  <c r="I546" i="1"/>
  <c r="I541" i="1" s="1"/>
  <c r="I555" i="1"/>
  <c r="I560" i="1"/>
  <c r="I565" i="1"/>
  <c r="I570" i="1"/>
  <c r="I518" i="1" l="1"/>
  <c r="I540" i="1"/>
  <c r="I519" i="1"/>
  <c r="I343" i="1" l="1"/>
  <c r="I618" i="1"/>
  <c r="I459" i="1"/>
  <c r="I294" i="1"/>
  <c r="H618" i="1" l="1"/>
  <c r="H601" i="1" s="1"/>
  <c r="I598" i="1"/>
  <c r="H621" i="1"/>
  <c r="I490" i="1"/>
  <c r="H490" i="1" l="1"/>
  <c r="I601" i="1"/>
  <c r="H26" i="1"/>
  <c r="I651" i="1"/>
  <c r="I320" i="1" l="1"/>
  <c r="I631" i="1" l="1"/>
  <c r="I417" i="1"/>
  <c r="I400" i="1" l="1"/>
  <c r="I404" i="1"/>
  <c r="I706" i="1"/>
  <c r="I636" i="1"/>
  <c r="I419" i="1" l="1"/>
  <c r="I424" i="1"/>
  <c r="I414" i="1"/>
  <c r="I284" i="1"/>
  <c r="I169" i="1"/>
  <c r="I731" i="1" l="1"/>
  <c r="I721" i="1"/>
  <c r="I716" i="1"/>
  <c r="I711" i="1"/>
  <c r="I696" i="1"/>
  <c r="I691" i="1"/>
  <c r="I684" i="1"/>
  <c r="I683" i="1"/>
  <c r="I682" i="1"/>
  <c r="I666" i="1"/>
  <c r="I671" i="1" s="1"/>
  <c r="I657" i="1"/>
  <c r="I21" i="1" s="1"/>
  <c r="I641" i="1"/>
  <c r="I626" i="1"/>
  <c r="I616" i="1"/>
  <c r="I611" i="1"/>
  <c r="I606" i="1"/>
  <c r="I586" i="1"/>
  <c r="I464" i="1"/>
  <c r="I454" i="1"/>
  <c r="I439" i="1"/>
  <c r="I434" i="1"/>
  <c r="I429" i="1"/>
  <c r="K391" i="1"/>
  <c r="I395" i="1"/>
  <c r="I387" i="1"/>
  <c r="I386" i="1"/>
  <c r="I380" i="1"/>
  <c r="I370" i="1"/>
  <c r="I365" i="1"/>
  <c r="I360" i="1"/>
  <c r="I355" i="1"/>
  <c r="I344" i="1"/>
  <c r="I342" i="1"/>
  <c r="I332" i="1"/>
  <c r="I325" i="1"/>
  <c r="I315" i="1"/>
  <c r="I310" i="1" s="1"/>
  <c r="I307" i="1"/>
  <c r="I300" i="1"/>
  <c r="I304" i="1" s="1"/>
  <c r="I297" i="1"/>
  <c r="I24" i="1" s="1"/>
  <c r="I279" i="1"/>
  <c r="I274" i="1"/>
  <c r="I254" i="1"/>
  <c r="I249" i="1"/>
  <c r="I244" i="1"/>
  <c r="I239" i="1"/>
  <c r="I234" i="1"/>
  <c r="I229" i="1"/>
  <c r="I224" i="1"/>
  <c r="I219" i="1"/>
  <c r="I214" i="1"/>
  <c r="I204" i="1"/>
  <c r="I194" i="1"/>
  <c r="I189" i="1"/>
  <c r="I184" i="1"/>
  <c r="I179" i="1"/>
  <c r="I159" i="1"/>
  <c r="I154" i="1"/>
  <c r="I149" i="1"/>
  <c r="I144" i="1"/>
  <c r="I139" i="1"/>
  <c r="I134" i="1"/>
  <c r="I124" i="1"/>
  <c r="I119" i="1"/>
  <c r="I114" i="1"/>
  <c r="I109" i="1"/>
  <c r="I94" i="1"/>
  <c r="I88" i="1"/>
  <c r="I83" i="1"/>
  <c r="I75" i="1"/>
  <c r="I78" i="1" s="1"/>
  <c r="I70" i="1"/>
  <c r="I73" i="1" s="1"/>
  <c r="I68" i="1"/>
  <c r="I23" i="1" l="1"/>
  <c r="I309" i="1"/>
  <c r="I299" i="1"/>
  <c r="I345" i="1"/>
  <c r="I661" i="1"/>
  <c r="I63" i="1"/>
  <c r="I409" i="1"/>
  <c r="I686" i="1"/>
  <c r="I621" i="1"/>
  <c r="I390" i="1"/>
  <c r="I26" i="1" l="1"/>
</calcChain>
</file>

<file path=xl/sharedStrings.xml><?xml version="1.0" encoding="utf-8"?>
<sst xmlns="http://schemas.openxmlformats.org/spreadsheetml/2006/main" count="1150" uniqueCount="263">
  <si>
    <t xml:space="preserve">   </t>
  </si>
  <si>
    <t>Администрация Севского муниципального района</t>
  </si>
  <si>
    <t>Средства муниципального бюджета</t>
  </si>
  <si>
    <t>Поступление из федерального бюджета</t>
  </si>
  <si>
    <t>Поступление из областного бюджета</t>
  </si>
  <si>
    <t>Внебюджетные источники</t>
  </si>
  <si>
    <t>Итого по мероприятию</t>
  </si>
  <si>
    <t>Мероприятие: Осуществление отдельных полномочий органов местного самоуправления на уровне муниципального района в области землеустройства и землепользования</t>
  </si>
  <si>
    <t>Мероприятие : Обеспечение деятельности многофункциональных центров по предоставлению государственных услуг</t>
  </si>
  <si>
    <t>Мероприятие: Модернизация региональных систем дошкольного образования в рамках подпрограммы»Развитие дошкольного общего и дополнительного образования детей Государственной прогрпаммы РФ Развитие образования на 2013-2020 годы»</t>
  </si>
  <si>
    <t>Мероприятие: Составление(изменение) списков кандидатов в присяжные заседатели федеральных судов общей юрисдикции в РФ</t>
  </si>
  <si>
    <t>Мероприятие: Поддержка жилищного хозяйства</t>
  </si>
  <si>
    <t xml:space="preserve">Мероприятие: </t>
  </si>
  <si>
    <t>Создание условий для эффективной деятельности главы администрации муниципального района и администрации муниципального района</t>
  </si>
  <si>
    <t xml:space="preserve"> Руководство и управление в сфере установленных функций органов местного самоуправления </t>
  </si>
  <si>
    <t>1.2</t>
  </si>
  <si>
    <t>Обеспечение реализации отдельных государственных полномочий Брянской области, включая переданные на муниципальный уровень</t>
  </si>
  <si>
    <t>Укрепление общественного порядка и обеспечение безопасности, вовлечение в эту деятельность муниципальных органов власти, общественных формирований и населения</t>
  </si>
  <si>
    <t>Развитие кадрового потенциала сферы образования</t>
  </si>
  <si>
    <t>7</t>
  </si>
  <si>
    <t>8</t>
  </si>
  <si>
    <t>9</t>
  </si>
  <si>
    <t>10</t>
  </si>
  <si>
    <t>Обеспечение свободы творчества и прав граждан на участие в культурной жизни, на равный доступ к культурным ценностям</t>
  </si>
  <si>
    <t>10.1</t>
  </si>
  <si>
    <t>А1</t>
  </si>
  <si>
    <t>Реализация отдельных мероприятий в области сельского хозяйства, малого и среднего предпринимательства</t>
  </si>
  <si>
    <t>Развитие сельского хозяйства Севского муниципального района</t>
  </si>
  <si>
    <t>Обеспечение эффективного управления и распоряжения муниципальным имуществом Севского муниципального района</t>
  </si>
  <si>
    <t>Социальная защита населения, имеющего льготный статус</t>
  </si>
  <si>
    <t>Осуществление муниципальной поддержки граждан в улучшении жилищных условий</t>
  </si>
  <si>
    <t>7.1</t>
  </si>
  <si>
    <t>8.1</t>
  </si>
  <si>
    <t>9.1</t>
  </si>
  <si>
    <t>Популяризация массового и профессионального спорта, создание эффективной системы физического воспитания, ориентированного на обеспечение развития детей и подростков</t>
  </si>
  <si>
    <t>Ответственный исполнитель, соисполнители</t>
  </si>
  <si>
    <t>Объем средств на реализацию, рублей</t>
  </si>
  <si>
    <t>средства муниципального бюджета</t>
  </si>
  <si>
    <t>поступления из федерального бюджета</t>
  </si>
  <si>
    <t>поступления из областного бюджета</t>
  </si>
  <si>
    <t>внебюджетные источники</t>
  </si>
  <si>
    <t>итого</t>
  </si>
  <si>
    <t>Проведение Всероссийской сельскохозяйственной переписи в 2016 году</t>
  </si>
  <si>
    <t>Повышение доступности и качества предоставления дошкольного, общего образования, дополнительного образования детей</t>
  </si>
  <si>
    <t>12.1</t>
  </si>
  <si>
    <t>13.1</t>
  </si>
  <si>
    <t>14</t>
  </si>
  <si>
    <t>14.1</t>
  </si>
  <si>
    <t>15</t>
  </si>
  <si>
    <t>15.1</t>
  </si>
  <si>
    <t>Реализация мер социальной поддержки работников культуры</t>
  </si>
  <si>
    <t>16</t>
  </si>
  <si>
    <t>16.1</t>
  </si>
  <si>
    <t>13</t>
  </si>
  <si>
    <t>Связь основного мероприятия и показателей (порядковые номера показателей)</t>
  </si>
  <si>
    <t>Информационное обеспечение деятельности органов местного самоуправления</t>
  </si>
  <si>
    <t>Мероприятия по развитию образования</t>
  </si>
  <si>
    <t>Организация дополнительного образования</t>
  </si>
  <si>
    <t>Дворцы и дома культуры, клубы, выставочные залы</t>
  </si>
  <si>
    <t>Компенсация выпадающих доходов организациям, предоставляющим населению услуги холодного водоснабжения и водоотведения по тарифам, не обеспечивающим возмещение издержек</t>
  </si>
  <si>
    <t>Оценка имущества, признание прав и регулирование отношений муниципальной собственности</t>
  </si>
  <si>
    <t>Мероприятия по землеустройству и землепользованию</t>
  </si>
  <si>
    <t>Осуществление мер по улучшению положения граждан пожилого возраста, повышению степени их социальной защищенности, активизации участия пожилых людей в жизни общества, созданию условий для повышения качества жизни пожилых граждан</t>
  </si>
  <si>
    <t>11</t>
  </si>
  <si>
    <t>12</t>
  </si>
  <si>
    <t>54</t>
  </si>
  <si>
    <t>55</t>
  </si>
  <si>
    <t xml:space="preserve"> Подпрограмма, основное мероприятие, направление расходов,  мероприятия</t>
  </si>
  <si>
    <t>Источник финансового обеспечения</t>
  </si>
  <si>
    <t>средства областного бюджета</t>
  </si>
  <si>
    <t>средства  федерального бюджета</t>
  </si>
  <si>
    <t>средства местных бюджетов</t>
  </si>
  <si>
    <t>внебюджетные средства</t>
  </si>
  <si>
    <t xml:space="preserve"> План реализации муниципальной программы</t>
  </si>
  <si>
    <t>№ пп</t>
  </si>
  <si>
    <t xml:space="preserve"> Поддержка малого и среднего предпринимательства</t>
  </si>
  <si>
    <t>Компенсация транспортным организациям части потерь в доходах и (или) возмещение затрат, возникающих в результате регулирования тарифов на перевозку пассажиров пассажирским транспортом по муниципальным маршрутам регулярных перевозок</t>
  </si>
  <si>
    <t>1.5</t>
  </si>
  <si>
    <t>Исполнение исковых требований на основании вступивших в законную силу судебных актов, обязательств бюджета</t>
  </si>
  <si>
    <t>1.6</t>
  </si>
  <si>
    <t>1</t>
  </si>
  <si>
    <t>Уплата взносов на капитальный ремонт многоквартирных домов за объекты муниципальной казны и имущества, закрепленного за органами местного самоуправления</t>
  </si>
  <si>
    <t>Реализация переданных полномочий по решению отдельных вопросов местного значения поселений в соответствии с заключенными соглашениями в части осуществления внутреннего муниципального финансового контроля</t>
  </si>
  <si>
    <t>Поддержка отрасли культуры</t>
  </si>
  <si>
    <t xml:space="preserve">к постановлению администрации Севского муниципального района  </t>
  </si>
  <si>
    <t>45-47</t>
  </si>
  <si>
    <t>48-51</t>
  </si>
  <si>
    <t>48-50</t>
  </si>
  <si>
    <t>51</t>
  </si>
  <si>
    <t>52-53</t>
  </si>
  <si>
    <t>2</t>
  </si>
  <si>
    <t>Комитет по управлению имуществом администрации Севского муниципального района</t>
  </si>
  <si>
    <t>Отдел жилищно-коммунального хозяйства, транспорта, связи и дорожной деятельности администрации Севского муниципального района</t>
  </si>
  <si>
    <t>Руководство и управление в сфере установленных функций органов местного самоуправления</t>
  </si>
  <si>
    <t>2.1</t>
  </si>
  <si>
    <t xml:space="preserve">администрации Севского муниципального района от 29.12.2018 № 972 "Об утверждении муниципальной программы " Реализация полномочий высшего исполнительного органа местного самоуправления (2019-2021 годы)" </t>
  </si>
  <si>
    <t>3</t>
  </si>
  <si>
    <t>Комитет по управлению имуществом администрации Севского муниципального района,</t>
  </si>
  <si>
    <t xml:space="preserve"> Отдел жилищно-коммунального хозяйства, транспорта, связи и дорожной деятельности администрации Севского муниципального района</t>
  </si>
  <si>
    <t>Мероприятия по развитию культуры</t>
  </si>
  <si>
    <t>34</t>
  </si>
  <si>
    <t>38</t>
  </si>
  <si>
    <t>44-45</t>
  </si>
  <si>
    <t>Приложение 3</t>
  </si>
  <si>
    <t>от 29.08.2019 № 637 "О внесении изменений и дополнений в постановление</t>
  </si>
  <si>
    <t>1.8</t>
  </si>
  <si>
    <t>20</t>
  </si>
  <si>
    <t>1.7</t>
  </si>
  <si>
    <t>2.3</t>
  </si>
  <si>
    <t>2.4</t>
  </si>
  <si>
    <t>8.2</t>
  </si>
  <si>
    <t>12.9</t>
  </si>
  <si>
    <t>12.10</t>
  </si>
  <si>
    <t>Реализация инициативных проектов (проект "Дом спорта"(ремонт фасада здания городского Дома культуры) по ул. Ленина д.49 в г. Севске Брянской области)</t>
  </si>
  <si>
    <t>Мероприятие в сфере жилищного хозяйства</t>
  </si>
  <si>
    <t>Мероприятия в сфере жилищного хозяйства</t>
  </si>
  <si>
    <t>Учреждения, обеспечивающие деятельность органов местного самоуправления и муниципальных учреждений</t>
  </si>
  <si>
    <t>2.5</t>
  </si>
  <si>
    <t>Осуществление отдельных полномочий в области охраны труда и уведомительной регистрации территориальных соглашений и коллективных договоров</t>
  </si>
  <si>
    <t>Оценка имущества, признание прав и регулирования отношений муниципальной собственности</t>
  </si>
  <si>
    <t>6</t>
  </si>
  <si>
    <t>Реализация мероприятий по обеспечению жильем молодых семей</t>
  </si>
  <si>
    <t>Единые дежурно-диспетчерские службы</t>
  </si>
  <si>
    <t>8.5</t>
  </si>
  <si>
    <t>Реализация мероприятий молодежной политики</t>
  </si>
  <si>
    <t>Мероприятия по работе с семьей, детьми и молодежью</t>
  </si>
  <si>
    <t>Реализация мероприятий по повышению качества и доступности представления государственных и муниципальных услуг</t>
  </si>
  <si>
    <t>Реализация переданных полномочий по решению отдельных вопросов местного значения муниципальных районов в соответствии с заключенными соглашениями на дорожную деятельность в отношении автомобильных дорог местного значения в границах населенных пунктов поселения и обеспечение безопасности дорожного движения на них, включая создание и обеспечение функционирования парковок (парковочных мест), осуществление муниципального контроля за сохранностью автомобильных дорог местного значения в границах населенных пунктов поселений, а также осуществление иных полномочий в области использования автомобильных дорог и осуществление дорожной деятельности</t>
  </si>
  <si>
    <t>Совершенствование системы управления пассажирскими перевозками</t>
  </si>
  <si>
    <t>Спортивно-оздоровительные комплексы</t>
  </si>
  <si>
    <t>Мероприятия по развитию физической культуры и спорта</t>
  </si>
  <si>
    <t>Библиотеки</t>
  </si>
  <si>
    <t>Обеспечение развития и укрепления материально-технической базы домов культуры в населенных пунктах с числом жителей до 50000 человек</t>
  </si>
  <si>
    <t>Обеспечение проведение мероприятий, направленных на реформирование жилищно-коммунального хозяйства, с целью создание благоприятных условий граждан</t>
  </si>
  <si>
    <t>1-10</t>
  </si>
  <si>
    <t>1-2</t>
  </si>
  <si>
    <t>Обеспечение сохранности жилых помещений, закрепленных за детьми -сиротами и детьми, оставшимися без попечения родителей</t>
  </si>
  <si>
    <t>Противодействие злоупотреблению наркотикам и их незаконному обороту</t>
  </si>
  <si>
    <t>Оповещение населения об опасностях, возникающих при ведении военных действий и возникновении чрезвычайных ситуаций</t>
  </si>
  <si>
    <t>Предоставление мер социальной поддержки по оплате жилья и коммунальных услуг отдельным категориям граждан, работающих в учреждениях культуры, находящихся в сельской местности или поселках городского типа на территории Брянской области</t>
  </si>
  <si>
    <t>15.2</t>
  </si>
  <si>
    <t>15.3</t>
  </si>
  <si>
    <t>19.1</t>
  </si>
  <si>
    <t>Повышение доступности и качества представления дошкольного образования, общего образования, дополнительного образования детей</t>
  </si>
  <si>
    <t>Информационное освещение деятельности органов местного самоуправления</t>
  </si>
  <si>
    <t>2.11</t>
  </si>
  <si>
    <t>Организация и осуществление деятельности по опеке и попечительству (подготовка лиц, желающих принять на воспитание в свою семью ребенка, оставшегося без попечения родителей; подготовка граждан выразивших желание стать опекунами или попечителями совершеннолетних недееспособных или не полностью дееспособных граждан)</t>
  </si>
  <si>
    <t>Осуществление отдельных государственных полномочий Брянской области в сфере деятельности по профилактике безнадзорности и правонарушений несовершеннолетних, организации деятельности административных комиссий и определения перечня должностных лиц органов местного самоуправления, уполномоченных составлять протоколы об административных правонарушениях (осуществление отдельных государственных полномочий Брянской области по организации деятельности административных комиссий)</t>
  </si>
  <si>
    <t>Осуществление отдельных государственных полномочий Брянской области в сфере деятельности по профилактике безнадзорности и правонарушений несовершеннолетних, организации деятельности административных комиссий и определения перечня должностных лиц органов местного самоуправления, уполномоченных составлять протоколы об административных правонарушениях (осуществление отдельных государственных полномочий Брянской области в сфере деятельности по профилактике безнадзорности и правонарушений несовершеннолетних)</t>
  </si>
  <si>
    <t>Осуществление отдельных государственных полномочий Брянской области в сфере деятельности по профилактике безнадзорности и правонарушений несовершеннолетних, организации деятельности административных комиссий и определения перечня должностных лиц органов местного самоуправления, уполномоченных составлять протоколы об административных правонарушениях (осуществление отдельных государственных полномочий Брянской области по определению перечня должностных лиц органов местного самоуправления, уполномоченных составлять протоколы об административных правонарушениях)</t>
  </si>
  <si>
    <t>Осуществление первичного воинского учета на территориях, где отсутствуют военные комиссариаты в рамках непрограммных расходов федеральных органов исполнительной власти</t>
  </si>
  <si>
    <t>30</t>
  </si>
  <si>
    <t>Создание и содержание запасов (резерва) материальных ресурсов муниципального образования в целях гражданской обороны и ликвидации чрезвычайных ситуаций</t>
  </si>
  <si>
    <t>Реализация мероприятий по проведению работ по ремонту, реставрации, благоустройству воинских захоронений</t>
  </si>
  <si>
    <t>Реализация переданных полномочий по решению отдельных вопросов местного значения поселений в соответствии с заключенными соглашениями в части осуществления внутреннего финансового контроля</t>
  </si>
  <si>
    <t>Составление (изменение) списков кандидатов в присяжные заседатели федеральных судов общей юрисдикции в Российской Федерации</t>
  </si>
  <si>
    <t>Обеспечение предоставления жилых помещений детям-сиротам и детям, оставшимся без попечения родителей, лицам из их числа по договорам найма специализированных жилых помещений</t>
  </si>
  <si>
    <t>Выплата муниципальных пенсий (доплат к государственным пенсиям)</t>
  </si>
  <si>
    <t>Организация и осуществление деятельности по опеке и попечительству, (выплата ежемесячных денежных средств на содержание и проезд ребенка, переданного на воспитание в семью опекуна (попечителя), приемную семью, вознаграждения приемным родителям)</t>
  </si>
  <si>
    <t xml:space="preserve"> Организация и проведение на территории Брянской области мероприятий по предупреждению и ликвидации болезней животных, их лечению, защите населения от болезней, общих для человека и животных, в части оборудования и содержания скотомогильников (биотермических ям) и в части организации отлова и содержания безнадзорных животных на территории Брянской области</t>
  </si>
  <si>
    <t>Проведение комплексных кадастровых работ</t>
  </si>
  <si>
    <t>14.3</t>
  </si>
  <si>
    <t>15.5</t>
  </si>
  <si>
    <t>15.7</t>
  </si>
  <si>
    <t>19.2</t>
  </si>
  <si>
    <t>Установление регулируемых тарифов на регулярные перевозки пассажиров и багажа автомобильным транспортом и городским наземным электрическим транспортом по муниципальным маршрутам регулярных перевозок</t>
  </si>
  <si>
    <t>Реализация федеральной целевой программы "Увековечивание памяти погибших при защите Отечества на 2019-2024 годы"</t>
  </si>
  <si>
    <t xml:space="preserve"> Обеспечение деятельности главы местной администрации (исполнительно - распорядительного органа муниципального образования)</t>
  </si>
  <si>
    <t>Мероприятия по охране, сохранению и популяризации культурного наследия</t>
  </si>
  <si>
    <t>Приложение 1</t>
  </si>
  <si>
    <t>39</t>
  </si>
  <si>
    <t>40-41</t>
  </si>
  <si>
    <t>48-49</t>
  </si>
  <si>
    <t>50-55</t>
  </si>
  <si>
    <t>50-52</t>
  </si>
  <si>
    <t>53-55</t>
  </si>
  <si>
    <t>Мероприятия по благоустройству</t>
  </si>
  <si>
    <t>20.1</t>
  </si>
  <si>
    <t>Организация и осуществление деятельности по опеке и попечительству   (содержание органов по опеке и попечительству)</t>
  </si>
  <si>
    <t>Реализация переданных полномочий по решению отдельных вопросов местного значения поселений  в соответствии с заключенными соглашениями в части осуществления внутреннего финансового контроля</t>
  </si>
  <si>
    <t>Организация и проведение на территории Брянской области мероприятий по предупреждению и ликвидации болезний животных, их лечение, защита населения от болезней общих для человека и животных в части оборудования и содержания скотомогильников (биометрических ям) и в части организации отлова и содержания безнадзорных животных на территории Брянской области</t>
  </si>
  <si>
    <t>средства федерального бюджета</t>
  </si>
  <si>
    <t>средства  областного  бюджета</t>
  </si>
  <si>
    <t>средства  муниципального бюджета</t>
  </si>
  <si>
    <t>Мероприяти по развитию физической культуры и спорта</t>
  </si>
  <si>
    <t>Реализация отдельных мероприятий по проведению в нормативное состояние муниципальных объектов физической культуры и спорта Брянской области</t>
  </si>
  <si>
    <t>Бюджетные инвестиции в объекты капитального строительства муниципальной сообственности</t>
  </si>
  <si>
    <t>Мероприятие: по охране, сохранению и популяризации культурного наследия</t>
  </si>
  <si>
    <t>Реализация переданных полномочий по решению отдельных вопросов местного значения поселений в соответствии с заключенными соглашениями по созданию условий для организации досуга и обеспечений услугами организаций культуры</t>
  </si>
  <si>
    <t xml:space="preserve">Итого </t>
  </si>
  <si>
    <t>Реализация переданных полномочий по решению отдельных вопросов местного значения поселений в соответствии с заключенными соглашениями по организации библиотечного обслуживания населения комплектованию и обеспечению сохранности библиотечных фондов библиотек поселений</t>
  </si>
  <si>
    <t>Мероприятия в сфере коммунального хозяйства</t>
  </si>
  <si>
    <t>63-64</t>
  </si>
  <si>
    <t>Обеспечение жильем тренеров, тренеров преподавателей учреждений физической культуры и спорта Брянской области</t>
  </si>
  <si>
    <t>Подготовка обьектов жилищно-коммунального хозяйства к зиме</t>
  </si>
  <si>
    <t>Установление и описание местоположения границ территориальных зон</t>
  </si>
  <si>
    <t>Организации дополнительного образования</t>
  </si>
  <si>
    <t>13.4</t>
  </si>
  <si>
    <t>17</t>
  </si>
  <si>
    <t>17.1</t>
  </si>
  <si>
    <t>Региональный проект "Развитие инфраструктуры  сферы спорта (Брянская область)</t>
  </si>
  <si>
    <t>Региональный проект, "Предупреждение и ликвидация заразных и иных болезний животных (Брянская область)"</t>
  </si>
  <si>
    <t>1.1</t>
  </si>
  <si>
    <t>6.1</t>
  </si>
  <si>
    <t>6.2</t>
  </si>
  <si>
    <t>6.3</t>
  </si>
  <si>
    <t>6.4</t>
  </si>
  <si>
    <t>18</t>
  </si>
  <si>
    <t>18.1</t>
  </si>
  <si>
    <t>19</t>
  </si>
  <si>
    <t>3.4</t>
  </si>
  <si>
    <t>3.8</t>
  </si>
  <si>
    <t>5.1</t>
  </si>
  <si>
    <t>20.3</t>
  </si>
  <si>
    <t>20.4</t>
  </si>
  <si>
    <t>Исполнение исковых требований на основании вступивших в законную силу судебных актов</t>
  </si>
  <si>
    <t>Осуществление отдельных государственных полномочий Брянской области в сфере деятельности по профилактике безнадзорности и правонарушений  несовершеннолетних,  организации деятельности административных комиссий и определение перечня должностных лиц органов местного самоуправления, уполномоченных состовлять протоколы об административных правонарушений (осуществление отдельных государственных полномочий Брянской области по определению перечня должностных лиц органов местного самоуправления, уполномоченных составлять протоколы об административных правонарушениях)</t>
  </si>
  <si>
    <t>5.12</t>
  </si>
  <si>
    <t>16.4</t>
  </si>
  <si>
    <t>Развитие материально технической базы муниципальных образований в сфере физической культуры и спорта</t>
  </si>
  <si>
    <t>Региональный проект "Развитие инфраструктуры сферы спорта"</t>
  </si>
  <si>
    <t>Региональный проект "Семейные ценности и инфраструктура культуры (Брянская область)"</t>
  </si>
  <si>
    <t>Мероприятия по обеспечению функционирования комплекса "Безопасный город"</t>
  </si>
  <si>
    <t>Уплата налогов сборов и иных обязательных платежей</t>
  </si>
  <si>
    <t>Создание доступной среды для граждан-инвалидов</t>
  </si>
  <si>
    <t>Организация и осуществление мероприятий по территориальной обороне и гражданской обороне, защите населения и территории муниципального образования от чрезвычайных ситуаций природного и техногенного характера</t>
  </si>
  <si>
    <t>Развитие и модернизация  сети автомобильных дорог общего пользования муниципального и местного значения</t>
  </si>
  <si>
    <t>Организация транспортного обслуживания населения по муниципальным маршрутам регулярных перевозок по регулируемым тарифам</t>
  </si>
  <si>
    <t>20.5</t>
  </si>
  <si>
    <t xml:space="preserve"> Субсидия МУП "Севский водоканал" на компенсацию выпадающих доходов организации, предоставляющей населению услуги холодного водоснабжения и водоотведения по тарифам, не обеспечивающим возмещение издержек</t>
  </si>
  <si>
    <t>Реализация  полномочий высшего исполнительного органа местного самоуправления  (2026-2028 годы)</t>
  </si>
  <si>
    <t>Модернизация региональных и (или) муниципальных учреждений культуры</t>
  </si>
  <si>
    <t>Создание и (или) модернизация инфраструктуры в сфере культуры муниципальной собственности</t>
  </si>
  <si>
    <t>Государственная поддержка отрасли культуры (Приобретение музыкальных иструментов, оборудования и материалов, реконструкция и капитальных ремонт зданий муниципальных учреждений дополнительного образования сферы культуры)</t>
  </si>
  <si>
    <t>2.2</t>
  </si>
  <si>
    <t>4.1</t>
  </si>
  <si>
    <t>4.2</t>
  </si>
  <si>
    <t>4.3</t>
  </si>
  <si>
    <t>4.4</t>
  </si>
  <si>
    <t>4.5</t>
  </si>
  <si>
    <t>4.6</t>
  </si>
  <si>
    <t>4.7</t>
  </si>
  <si>
    <t>4.8</t>
  </si>
  <si>
    <t>4.9</t>
  </si>
  <si>
    <t>4.10</t>
  </si>
  <si>
    <t>4.11</t>
  </si>
  <si>
    <t>5</t>
  </si>
  <si>
    <t>13.2</t>
  </si>
  <si>
    <t>13.3</t>
  </si>
  <si>
    <t>14.2</t>
  </si>
  <si>
    <t>Приложение 2 к муниципальной программе "Реализация полномочий высшего исполнительного органа местного самоуправления (2026-2028 годы)"</t>
  </si>
  <si>
    <t>ИЗМЕНЕНИЕ 2026 ГОД</t>
  </si>
  <si>
    <t xml:space="preserve">  Субсидии юридическим лицам и индивидуальным предпринимателям на компенсацию части транспортных расходов по доставке товаров первой необходимости автомагазинами в малонаселённые и отдалённые сельские населённые пункты за счёт средств Севского муниципального района Брянской области</t>
  </si>
  <si>
    <t>8.3</t>
  </si>
  <si>
    <t>8.4</t>
  </si>
  <si>
    <t>15.4</t>
  </si>
  <si>
    <t>15.6</t>
  </si>
  <si>
    <t>15.8</t>
  </si>
  <si>
    <t>15.9</t>
  </si>
  <si>
    <t>20.2</t>
  </si>
  <si>
    <t>21</t>
  </si>
  <si>
    <t>Государственная поддержка отрасли культуры</t>
  </si>
  <si>
    <t>к постановлению администрации Севского муниципального района от    01 .04. 2026 № 249  "О внесении изменений и дополнений в постановление администрации Севского муниципального района от 18.12.2025 № 123  "Об утверждении муниципальной программы"Реализация полномочий высшего исполнительного органа местного самоуправления (2026-2028 годы)"(в ред. от 20.02.2026 №123)</t>
  </si>
</sst>
</file>

<file path=xl/styles.xml><?xml version="1.0" encoding="utf-8"?>
<styleSheet xmlns="http://schemas.openxmlformats.org/spreadsheetml/2006/main" xmlns:mc="http://schemas.openxmlformats.org/markup-compatibility/2006" xmlns:x14ac="http://schemas.microsoft.com/office/spreadsheetml/2009/9/ac" mc:Ignorable="x14ac">
  <fonts count="16" x14ac:knownFonts="1">
    <font>
      <sz val="11"/>
      <color theme="1"/>
      <name val="Calibri"/>
      <family val="2"/>
      <charset val="204"/>
      <scheme val="minor"/>
    </font>
    <font>
      <sz val="8"/>
      <color theme="1"/>
      <name val="Times New Roman"/>
      <family val="1"/>
      <charset val="204"/>
    </font>
    <font>
      <sz val="14"/>
      <color theme="1"/>
      <name val="Times New Roman"/>
      <family val="1"/>
      <charset val="204"/>
    </font>
    <font>
      <b/>
      <sz val="14"/>
      <color theme="1"/>
      <name val="Times New Roman"/>
      <family val="1"/>
      <charset val="204"/>
    </font>
    <font>
      <sz val="16"/>
      <color theme="1"/>
      <name val="Times New Roman"/>
      <family val="1"/>
      <charset val="204"/>
    </font>
    <font>
      <sz val="14"/>
      <name val="Times New Roman"/>
      <family val="1"/>
      <charset val="204"/>
    </font>
    <font>
      <sz val="11"/>
      <name val="Calibri"/>
      <family val="2"/>
      <charset val="204"/>
      <scheme val="minor"/>
    </font>
    <font>
      <sz val="16"/>
      <name val="Times New Roman"/>
      <family val="1"/>
      <charset val="204"/>
    </font>
    <font>
      <b/>
      <sz val="16"/>
      <name val="Times New Roman"/>
      <family val="1"/>
      <charset val="204"/>
    </font>
    <font>
      <sz val="11"/>
      <color theme="1"/>
      <name val="Times New Roman"/>
      <family val="1"/>
      <charset val="204"/>
    </font>
    <font>
      <sz val="14.5"/>
      <color theme="1"/>
      <name val="Times New Roman"/>
      <family val="1"/>
      <charset val="204"/>
    </font>
    <font>
      <sz val="14"/>
      <color theme="1"/>
      <name val="Calibri"/>
      <family val="2"/>
      <charset val="204"/>
      <scheme val="minor"/>
    </font>
    <font>
      <sz val="10"/>
      <color rgb="FF000000"/>
      <name val="Arial Cyr"/>
    </font>
    <font>
      <b/>
      <sz val="10"/>
      <color rgb="FF000000"/>
      <name val="Arial CYR"/>
    </font>
    <font>
      <sz val="13"/>
      <color theme="1"/>
      <name val="Times New Roman"/>
      <family val="1"/>
      <charset val="204"/>
    </font>
    <font>
      <sz val="12"/>
      <color theme="1"/>
      <name val="Times New Roman"/>
      <family val="1"/>
      <charset val="204"/>
    </font>
  </fonts>
  <fills count="4">
    <fill>
      <patternFill patternType="none"/>
    </fill>
    <fill>
      <patternFill patternType="gray125"/>
    </fill>
    <fill>
      <patternFill patternType="solid">
        <fgColor theme="0"/>
        <bgColor indexed="64"/>
      </patternFill>
    </fill>
    <fill>
      <patternFill patternType="solid">
        <fgColor rgb="FFCCFFFF"/>
      </patternFill>
    </fill>
  </fills>
  <borders count="10">
    <border>
      <left/>
      <right/>
      <top/>
      <bottom/>
      <diagonal/>
    </border>
    <border>
      <left/>
      <right style="medium">
        <color rgb="FF000000"/>
      </right>
      <top/>
      <bottom style="medium">
        <color rgb="FF000000"/>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diagonal/>
    </border>
  </borders>
  <cellStyleXfs count="4">
    <xf numFmtId="0" fontId="0" fillId="0" borderId="0"/>
    <xf numFmtId="1" fontId="12" fillId="0" borderId="8">
      <alignment horizontal="center" vertical="top" shrinkToFit="1"/>
    </xf>
    <xf numFmtId="4" fontId="13" fillId="3" borderId="8">
      <alignment horizontal="right" vertical="top" shrinkToFit="1"/>
    </xf>
    <xf numFmtId="4" fontId="13" fillId="3" borderId="8">
      <alignment horizontal="right" vertical="top" shrinkToFit="1"/>
    </xf>
  </cellStyleXfs>
  <cellXfs count="105">
    <xf numFmtId="0" fontId="0" fillId="0" borderId="0" xfId="0"/>
    <xf numFmtId="0" fontId="1" fillId="0" borderId="0" xfId="0" applyFont="1" applyAlignment="1">
      <alignment horizontal="center"/>
    </xf>
    <xf numFmtId="0" fontId="2" fillId="0" borderId="0" xfId="0" applyFont="1" applyAlignment="1">
      <alignment horizontal="right"/>
    </xf>
    <xf numFmtId="0" fontId="2" fillId="0" borderId="0" xfId="0" applyFont="1"/>
    <xf numFmtId="0" fontId="2" fillId="0" borderId="0" xfId="0" applyFont="1" applyAlignment="1">
      <alignment horizontal="left" vertical="justify"/>
    </xf>
    <xf numFmtId="0" fontId="0" fillId="2" borderId="0" xfId="0" applyFill="1"/>
    <xf numFmtId="0" fontId="6" fillId="2" borderId="0" xfId="0" applyFont="1" applyFill="1"/>
    <xf numFmtId="0" fontId="9" fillId="0" borderId="0" xfId="0" applyFont="1"/>
    <xf numFmtId="0" fontId="3" fillId="0" borderId="0" xfId="0" applyFont="1" applyAlignment="1">
      <alignment horizontal="center"/>
    </xf>
    <xf numFmtId="0" fontId="0" fillId="2" borderId="2" xfId="0" applyFill="1" applyBorder="1"/>
    <xf numFmtId="0" fontId="0" fillId="2" borderId="3" xfId="0" applyFill="1" applyBorder="1"/>
    <xf numFmtId="4" fontId="8" fillId="2" borderId="1" xfId="0" applyNumberFormat="1" applyFont="1" applyFill="1" applyBorder="1" applyAlignment="1">
      <alignment horizontal="right" vertical="center" wrapText="1"/>
    </xf>
    <xf numFmtId="4" fontId="7" fillId="2" borderId="1" xfId="0" applyNumberFormat="1" applyFont="1" applyFill="1" applyBorder="1" applyAlignment="1">
      <alignment horizontal="right" vertical="center" wrapText="1"/>
    </xf>
    <xf numFmtId="0" fontId="11" fillId="0" borderId="0" xfId="0" applyFont="1"/>
    <xf numFmtId="4" fontId="8" fillId="2" borderId="0" xfId="0" applyNumberFormat="1" applyFont="1" applyFill="1" applyBorder="1" applyAlignment="1">
      <alignment horizontal="right" vertical="center" wrapText="1"/>
    </xf>
    <xf numFmtId="0" fontId="0" fillId="2" borderId="7" xfId="0" applyFill="1" applyBorder="1"/>
    <xf numFmtId="4" fontId="2" fillId="0" borderId="0" xfId="0" applyNumberFormat="1" applyFont="1"/>
    <xf numFmtId="0" fontId="9" fillId="0" borderId="0" xfId="0" applyFont="1" applyFill="1"/>
    <xf numFmtId="0" fontId="1" fillId="0" borderId="0" xfId="0" applyFont="1" applyFill="1" applyAlignment="1">
      <alignment horizontal="center"/>
    </xf>
    <xf numFmtId="0" fontId="1" fillId="0" borderId="0" xfId="0" applyFont="1" applyFill="1" applyAlignment="1">
      <alignment horizontal="center" vertical="top"/>
    </xf>
    <xf numFmtId="0" fontId="2" fillId="0" borderId="0" xfId="0" applyFont="1" applyFill="1" applyAlignment="1">
      <alignment horizontal="right"/>
    </xf>
    <xf numFmtId="0" fontId="9" fillId="0" borderId="0" xfId="0" applyFont="1" applyFill="1" applyAlignment="1">
      <alignment horizontal="center"/>
    </xf>
    <xf numFmtId="0" fontId="1" fillId="0" borderId="0" xfId="0" applyNumberFormat="1" applyFont="1" applyFill="1" applyAlignment="1">
      <alignment horizontal="center"/>
    </xf>
    <xf numFmtId="0" fontId="9" fillId="0" borderId="0" xfId="0" applyNumberFormat="1" applyFont="1" applyFill="1"/>
    <xf numFmtId="0" fontId="0" fillId="0" borderId="0" xfId="0" applyFill="1" applyAlignment="1">
      <alignment horizontal="center"/>
    </xf>
    <xf numFmtId="0" fontId="0" fillId="0" borderId="0" xfId="0" applyFill="1"/>
    <xf numFmtId="49" fontId="7" fillId="0" borderId="4" xfId="0" applyNumberFormat="1" applyFont="1" applyFill="1" applyBorder="1" applyAlignment="1">
      <alignment horizontal="right" vertical="center" wrapText="1"/>
    </xf>
    <xf numFmtId="0" fontId="9" fillId="0" borderId="0" xfId="0" applyNumberFormat="1" applyFont="1" applyFill="1" applyAlignment="1">
      <alignment horizontal="right"/>
    </xf>
    <xf numFmtId="49" fontId="9" fillId="0" borderId="0" xfId="0" applyNumberFormat="1" applyFont="1" applyFill="1" applyAlignment="1">
      <alignment horizontal="right"/>
    </xf>
    <xf numFmtId="0" fontId="0" fillId="0" borderId="0" xfId="0" applyFill="1" applyAlignment="1">
      <alignment horizontal="right"/>
    </xf>
    <xf numFmtId="49" fontId="0" fillId="0" borderId="0" xfId="0" applyNumberFormat="1" applyFill="1" applyAlignment="1">
      <alignment horizontal="right"/>
    </xf>
    <xf numFmtId="0" fontId="0" fillId="2" borderId="0" xfId="0" applyFill="1" applyAlignment="1"/>
    <xf numFmtId="0" fontId="2" fillId="0" borderId="0" xfId="0" applyFont="1" applyBorder="1" applyAlignment="1"/>
    <xf numFmtId="0" fontId="9" fillId="0" borderId="0" xfId="0" applyFont="1" applyFill="1" applyBorder="1"/>
    <xf numFmtId="0" fontId="9" fillId="0" borderId="0" xfId="0" applyFont="1" applyBorder="1"/>
    <xf numFmtId="0" fontId="9" fillId="0" borderId="0" xfId="0" applyFont="1" applyBorder="1" applyAlignment="1"/>
    <xf numFmtId="0" fontId="9" fillId="0" borderId="0" xfId="0" applyFont="1" applyBorder="1" applyAlignment="1">
      <alignment horizontal="left"/>
    </xf>
    <xf numFmtId="4" fontId="0" fillId="0" borderId="0" xfId="0" applyNumberFormat="1"/>
    <xf numFmtId="0" fontId="0" fillId="2" borderId="0" xfId="0" applyFill="1" applyBorder="1"/>
    <xf numFmtId="0" fontId="2" fillId="0" borderId="4" xfId="0" applyFont="1" applyFill="1" applyBorder="1" applyAlignment="1">
      <alignment horizontal="center"/>
    </xf>
    <xf numFmtId="4" fontId="7" fillId="0" borderId="4" xfId="0" applyNumberFormat="1" applyFont="1" applyFill="1" applyBorder="1" applyAlignment="1">
      <alignment vertical="center" wrapText="1"/>
    </xf>
    <xf numFmtId="2" fontId="7" fillId="0" borderId="4" xfId="0" applyNumberFormat="1" applyFont="1" applyFill="1" applyBorder="1" applyAlignment="1">
      <alignment horizontal="right" vertical="center" wrapText="1"/>
    </xf>
    <xf numFmtId="0" fontId="2" fillId="0" borderId="4" xfId="0" applyNumberFormat="1" applyFont="1" applyFill="1" applyBorder="1" applyAlignment="1">
      <alignment horizontal="center" vertical="top" wrapText="1"/>
    </xf>
    <xf numFmtId="0" fontId="5" fillId="0" borderId="4" xfId="0" applyNumberFormat="1" applyFont="1" applyFill="1" applyBorder="1" applyAlignment="1">
      <alignment horizontal="center" vertical="top" wrapText="1"/>
    </xf>
    <xf numFmtId="0" fontId="2" fillId="0" borderId="4" xfId="0" applyNumberFormat="1" applyFont="1" applyFill="1" applyBorder="1" applyAlignment="1">
      <alignment vertical="top" wrapText="1"/>
    </xf>
    <xf numFmtId="0" fontId="2" fillId="0" borderId="4" xfId="0" applyFont="1" applyFill="1" applyBorder="1" applyAlignment="1">
      <alignment horizontal="center" vertical="top" wrapText="1"/>
    </xf>
    <xf numFmtId="4" fontId="7" fillId="0" borderId="4" xfId="0" applyNumberFormat="1" applyFont="1" applyFill="1" applyBorder="1" applyAlignment="1">
      <alignment horizontal="right" vertical="center" wrapText="1"/>
    </xf>
    <xf numFmtId="4" fontId="4" fillId="0" borderId="4" xfId="0" applyNumberFormat="1" applyFont="1" applyFill="1" applyBorder="1" applyAlignment="1">
      <alignment horizontal="right" vertical="center" wrapText="1"/>
    </xf>
    <xf numFmtId="0" fontId="5" fillId="0" borderId="4" xfId="0" applyNumberFormat="1" applyFont="1" applyFill="1" applyBorder="1" applyAlignment="1">
      <alignment vertical="top" wrapText="1"/>
    </xf>
    <xf numFmtId="0" fontId="9" fillId="0" borderId="4" xfId="0" applyFont="1" applyFill="1" applyBorder="1" applyAlignment="1">
      <alignment horizontal="center" vertical="top"/>
    </xf>
    <xf numFmtId="0" fontId="2" fillId="0" borderId="0" xfId="0" applyFont="1" applyFill="1"/>
    <xf numFmtId="0" fontId="2" fillId="0" borderId="0" xfId="0" applyFont="1" applyFill="1" applyAlignment="1">
      <alignment horizontal="center"/>
    </xf>
    <xf numFmtId="49" fontId="4" fillId="0" borderId="4" xfId="0" applyNumberFormat="1" applyFont="1" applyFill="1" applyBorder="1" applyAlignment="1">
      <alignment horizontal="right" vertical="center" wrapText="1"/>
    </xf>
    <xf numFmtId="0" fontId="7" fillId="0" borderId="4" xfId="0" applyFont="1" applyFill="1" applyBorder="1" applyAlignment="1">
      <alignment horizontal="center" vertical="top"/>
    </xf>
    <xf numFmtId="0" fontId="7" fillId="0" borderId="4" xfId="0" applyNumberFormat="1" applyFont="1" applyFill="1" applyBorder="1" applyAlignment="1">
      <alignment horizontal="center" vertical="top"/>
    </xf>
    <xf numFmtId="49" fontId="7" fillId="0" borderId="4" xfId="0" applyNumberFormat="1" applyFont="1" applyFill="1" applyBorder="1" applyAlignment="1">
      <alignment horizontal="center" vertical="top"/>
    </xf>
    <xf numFmtId="0" fontId="2" fillId="0" borderId="4" xfId="0" applyNumberFormat="1" applyFont="1" applyFill="1" applyBorder="1" applyAlignment="1">
      <alignment vertical="center" wrapText="1"/>
    </xf>
    <xf numFmtId="0" fontId="2" fillId="0" borderId="4" xfId="0" applyNumberFormat="1" applyFont="1" applyFill="1" applyBorder="1" applyAlignment="1">
      <alignment horizontal="left" vertical="center" wrapText="1"/>
    </xf>
    <xf numFmtId="49" fontId="4" fillId="0" borderId="4" xfId="0" applyNumberFormat="1" applyFont="1" applyFill="1" applyBorder="1" applyAlignment="1">
      <alignment horizontal="center" vertical="top"/>
    </xf>
    <xf numFmtId="0" fontId="4" fillId="0" borderId="4" xfId="0" applyFont="1" applyFill="1" applyBorder="1" applyAlignment="1">
      <alignment horizontal="center" vertical="top"/>
    </xf>
    <xf numFmtId="49" fontId="4" fillId="0" borderId="4" xfId="0" applyNumberFormat="1" applyFont="1" applyFill="1" applyBorder="1" applyAlignment="1">
      <alignment vertical="top"/>
    </xf>
    <xf numFmtId="0" fontId="2" fillId="0" borderId="4" xfId="0" applyNumberFormat="1" applyFont="1" applyFill="1" applyBorder="1" applyAlignment="1">
      <alignment horizontal="center" vertical="top" wrapText="1"/>
    </xf>
    <xf numFmtId="49" fontId="4" fillId="0" borderId="9" xfId="0" applyNumberFormat="1" applyFont="1" applyFill="1" applyBorder="1" applyAlignment="1">
      <alignment horizontal="center" vertical="top"/>
    </xf>
    <xf numFmtId="49" fontId="4" fillId="0" borderId="5" xfId="0" applyNumberFormat="1" applyFont="1" applyFill="1" applyBorder="1" applyAlignment="1">
      <alignment horizontal="center" vertical="top"/>
    </xf>
    <xf numFmtId="49" fontId="4" fillId="0" borderId="6" xfId="0" applyNumberFormat="1" applyFont="1" applyFill="1" applyBorder="1" applyAlignment="1">
      <alignment horizontal="center" vertical="top"/>
    </xf>
    <xf numFmtId="0" fontId="2" fillId="0" borderId="9" xfId="0" applyNumberFormat="1" applyFont="1" applyFill="1" applyBorder="1" applyAlignment="1">
      <alignment horizontal="center" vertical="top" wrapText="1"/>
    </xf>
    <xf numFmtId="0" fontId="2" fillId="0" borderId="5" xfId="0" applyNumberFormat="1" applyFont="1" applyFill="1" applyBorder="1" applyAlignment="1">
      <alignment horizontal="center" vertical="top" wrapText="1"/>
    </xf>
    <xf numFmtId="0" fontId="2" fillId="0" borderId="6" xfId="0" applyNumberFormat="1" applyFont="1" applyFill="1" applyBorder="1" applyAlignment="1">
      <alignment horizontal="center" vertical="top" wrapText="1"/>
    </xf>
    <xf numFmtId="49" fontId="4" fillId="0" borderId="4" xfId="0" applyNumberFormat="1" applyFont="1" applyFill="1" applyBorder="1" applyAlignment="1">
      <alignment horizontal="center" vertical="top"/>
    </xf>
    <xf numFmtId="49" fontId="0" fillId="0" borderId="4" xfId="0" applyNumberFormat="1" applyFont="1" applyFill="1" applyBorder="1" applyAlignment="1">
      <alignment horizontal="center" vertical="top"/>
    </xf>
    <xf numFmtId="0" fontId="5" fillId="0" borderId="4" xfId="0" applyNumberFormat="1" applyFont="1" applyFill="1" applyBorder="1" applyAlignment="1">
      <alignment horizontal="center" vertical="top" wrapText="1"/>
    </xf>
    <xf numFmtId="0" fontId="7" fillId="0" borderId="4" xfId="0" applyFont="1" applyFill="1" applyBorder="1" applyAlignment="1">
      <alignment horizontal="center" vertical="top"/>
    </xf>
    <xf numFmtId="0" fontId="0" fillId="0" borderId="4" xfId="0" applyFont="1" applyFill="1" applyBorder="1" applyAlignment="1">
      <alignment horizontal="center" vertical="top" wrapText="1"/>
    </xf>
    <xf numFmtId="49" fontId="7" fillId="0" borderId="9" xfId="0" applyNumberFormat="1" applyFont="1" applyFill="1" applyBorder="1" applyAlignment="1">
      <alignment horizontal="center" vertical="top"/>
    </xf>
    <xf numFmtId="49" fontId="7" fillId="0" borderId="5" xfId="0" applyNumberFormat="1" applyFont="1" applyFill="1" applyBorder="1" applyAlignment="1">
      <alignment horizontal="center" vertical="top"/>
    </xf>
    <xf numFmtId="49" fontId="7" fillId="0" borderId="6" xfId="0" applyNumberFormat="1" applyFont="1" applyFill="1" applyBorder="1" applyAlignment="1">
      <alignment horizontal="center" vertical="top"/>
    </xf>
    <xf numFmtId="0" fontId="5" fillId="0" borderId="9" xfId="0" applyNumberFormat="1" applyFont="1" applyFill="1" applyBorder="1" applyAlignment="1">
      <alignment horizontal="center" vertical="top" wrapText="1"/>
    </xf>
    <xf numFmtId="0" fontId="5" fillId="0" borderId="5" xfId="0" applyNumberFormat="1" applyFont="1" applyFill="1" applyBorder="1" applyAlignment="1">
      <alignment horizontal="center" vertical="top" wrapText="1"/>
    </xf>
    <xf numFmtId="0" fontId="5" fillId="0" borderId="6" xfId="0" applyNumberFormat="1" applyFont="1" applyFill="1" applyBorder="1" applyAlignment="1">
      <alignment horizontal="center" vertical="top" wrapText="1"/>
    </xf>
    <xf numFmtId="49" fontId="2" fillId="0" borderId="4" xfId="0" applyNumberFormat="1" applyFont="1" applyFill="1" applyBorder="1" applyAlignment="1">
      <alignment horizontal="center" vertical="top"/>
    </xf>
    <xf numFmtId="0" fontId="0" fillId="0" borderId="4" xfId="0" applyFont="1" applyFill="1" applyBorder="1" applyAlignment="1">
      <alignment horizontal="center" vertical="top"/>
    </xf>
    <xf numFmtId="0" fontId="2" fillId="0" borderId="4" xfId="0" applyNumberFormat="1" applyFont="1" applyFill="1" applyBorder="1" applyAlignment="1">
      <alignment vertical="top" wrapText="1"/>
    </xf>
    <xf numFmtId="0" fontId="0" fillId="0" borderId="4" xfId="0" applyFont="1" applyFill="1" applyBorder="1" applyAlignment="1">
      <alignment vertical="top" wrapText="1"/>
    </xf>
    <xf numFmtId="49" fontId="7" fillId="0" borderId="4" xfId="0" applyNumberFormat="1" applyFont="1" applyFill="1" applyBorder="1" applyAlignment="1">
      <alignment horizontal="center" vertical="top"/>
    </xf>
    <xf numFmtId="0" fontId="7" fillId="0" borderId="4" xfId="0" applyNumberFormat="1" applyFont="1" applyFill="1" applyBorder="1" applyAlignment="1">
      <alignment horizontal="center" vertical="top"/>
    </xf>
    <xf numFmtId="49" fontId="7" fillId="0" borderId="4" xfId="0" applyNumberFormat="1" applyFont="1" applyFill="1" applyBorder="1" applyAlignment="1">
      <alignment horizontal="right" vertical="center" wrapText="1"/>
    </xf>
    <xf numFmtId="4" fontId="7" fillId="0" borderId="4" xfId="0" applyNumberFormat="1" applyFont="1" applyFill="1" applyBorder="1" applyAlignment="1">
      <alignment horizontal="right" vertical="center" wrapText="1"/>
    </xf>
    <xf numFmtId="0" fontId="2" fillId="0" borderId="4" xfId="0" applyNumberFormat="1" applyFont="1" applyFill="1" applyBorder="1" applyAlignment="1">
      <alignment horizontal="left" vertical="top" wrapText="1"/>
    </xf>
    <xf numFmtId="0" fontId="2" fillId="0" borderId="4" xfId="0" applyFont="1" applyFill="1" applyBorder="1" applyAlignment="1">
      <alignment horizontal="center" vertical="top" wrapText="1"/>
    </xf>
    <xf numFmtId="49" fontId="4" fillId="0" borderId="4" xfId="0" applyNumberFormat="1" applyFont="1" applyFill="1" applyBorder="1" applyAlignment="1">
      <alignment horizontal="right" vertical="center" wrapText="1"/>
    </xf>
    <xf numFmtId="0" fontId="2" fillId="0" borderId="9" xfId="0" applyNumberFormat="1" applyFont="1" applyFill="1" applyBorder="1" applyAlignment="1">
      <alignment horizontal="left" vertical="top" wrapText="1"/>
    </xf>
    <xf numFmtId="0" fontId="2" fillId="0" borderId="6" xfId="0" applyNumberFormat="1" applyFont="1" applyFill="1" applyBorder="1" applyAlignment="1">
      <alignment horizontal="left" vertical="top" wrapText="1"/>
    </xf>
    <xf numFmtId="4" fontId="4" fillId="0" borderId="4" xfId="0" applyNumberFormat="1" applyFont="1" applyFill="1" applyBorder="1" applyAlignment="1">
      <alignment horizontal="right" vertical="center" wrapText="1"/>
    </xf>
    <xf numFmtId="0" fontId="2" fillId="0" borderId="0" xfId="0" applyFont="1" applyAlignment="1">
      <alignment horizontal="left" vertical="top" wrapText="1"/>
    </xf>
    <xf numFmtId="0" fontId="9" fillId="0" borderId="0" xfId="0" applyFont="1" applyAlignment="1">
      <alignment horizontal="left" vertical="top" wrapText="1"/>
    </xf>
    <xf numFmtId="0" fontId="9" fillId="0" borderId="0" xfId="0" applyFont="1" applyBorder="1" applyAlignment="1">
      <alignment horizontal="left" vertical="top" wrapText="1"/>
    </xf>
    <xf numFmtId="0" fontId="5" fillId="0" borderId="4" xfId="0" applyNumberFormat="1" applyFont="1" applyFill="1" applyBorder="1" applyAlignment="1">
      <alignment vertical="top" wrapText="1"/>
    </xf>
    <xf numFmtId="0" fontId="2" fillId="0" borderId="4" xfId="0" applyFont="1" applyFill="1" applyBorder="1" applyAlignment="1">
      <alignment horizontal="center" vertical="top"/>
    </xf>
    <xf numFmtId="0" fontId="15" fillId="0" borderId="4" xfId="0" applyFont="1" applyFill="1" applyBorder="1" applyAlignment="1">
      <alignment vertical="top"/>
    </xf>
    <xf numFmtId="0" fontId="9" fillId="0" borderId="4" xfId="0" applyFont="1" applyFill="1" applyBorder="1" applyAlignment="1">
      <alignment horizontal="center" vertical="top"/>
    </xf>
    <xf numFmtId="0" fontId="2" fillId="0" borderId="4" xfId="0" applyFont="1" applyFill="1" applyBorder="1" applyAlignment="1">
      <alignment horizontal="justify" vertical="top" wrapText="1"/>
    </xf>
    <xf numFmtId="0" fontId="10" fillId="0" borderId="4" xfId="0" applyNumberFormat="1" applyFont="1" applyFill="1" applyBorder="1" applyAlignment="1">
      <alignment horizontal="center" vertical="top" wrapText="1"/>
    </xf>
    <xf numFmtId="0" fontId="14" fillId="0" borderId="4" xfId="0" applyNumberFormat="1" applyFont="1" applyFill="1" applyBorder="1" applyAlignment="1">
      <alignment horizontal="center" vertical="top" wrapText="1"/>
    </xf>
    <xf numFmtId="49" fontId="4" fillId="0" borderId="4" xfId="0" applyNumberFormat="1" applyFont="1" applyFill="1" applyBorder="1" applyAlignment="1">
      <alignment horizontal="left" vertical="top"/>
    </xf>
    <xf numFmtId="0" fontId="4" fillId="0" borderId="4" xfId="0" applyFont="1" applyFill="1" applyBorder="1" applyAlignment="1">
      <alignment horizontal="center" vertical="top"/>
    </xf>
  </cellXfs>
  <cellStyles count="4">
    <cellStyle name="xl26" xfId="1"/>
    <cellStyle name="xl38" xfId="3"/>
    <cellStyle name="xl64" xfId="2"/>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775"/>
  <sheetViews>
    <sheetView tabSelected="1" topLeftCell="C1" zoomScale="80" zoomScaleNormal="80" zoomScaleSheetLayoutView="50" workbookViewId="0">
      <selection activeCell="O19" sqref="O19"/>
    </sheetView>
  </sheetViews>
  <sheetFormatPr defaultRowHeight="15" x14ac:dyDescent="0.25"/>
  <cols>
    <col min="1" max="2" width="8.85546875" hidden="1" customWidth="1"/>
    <col min="3" max="3" width="10.140625" style="25" customWidth="1"/>
    <col min="4" max="4" width="48.7109375" customWidth="1"/>
    <col min="5" max="5" width="22.7109375" customWidth="1"/>
    <col min="6" max="6" width="25.5703125" customWidth="1"/>
    <col min="7" max="7" width="24" customWidth="1"/>
    <col min="8" max="8" width="22.28515625" customWidth="1"/>
    <col min="9" max="9" width="24.5703125" customWidth="1"/>
    <col min="10" max="10" width="22.42578125" customWidth="1"/>
    <col min="11" max="11" width="0.28515625" hidden="1" customWidth="1"/>
    <col min="12" max="12" width="14.85546875" bestFit="1" customWidth="1"/>
    <col min="15" max="15" width="42.85546875" customWidth="1"/>
  </cols>
  <sheetData>
    <row r="1" spans="3:13" ht="2.4500000000000002" customHeight="1" x14ac:dyDescent="0.3">
      <c r="C1" s="17"/>
      <c r="D1" s="1" t="s">
        <v>0</v>
      </c>
      <c r="E1" s="7"/>
      <c r="F1" s="3"/>
      <c r="G1" s="4"/>
      <c r="H1" s="4"/>
      <c r="I1" s="4"/>
      <c r="J1" s="4"/>
    </row>
    <row r="2" spans="3:13" ht="16.899999999999999" hidden="1" customHeight="1" x14ac:dyDescent="0.3">
      <c r="C2" s="17"/>
      <c r="D2" s="1"/>
      <c r="E2" s="7"/>
      <c r="F2" s="3"/>
      <c r="G2" s="4"/>
      <c r="H2" s="4"/>
      <c r="I2" s="4"/>
      <c r="J2" s="4"/>
    </row>
    <row r="3" spans="3:13" ht="18.75" hidden="1" x14ac:dyDescent="0.3">
      <c r="C3" s="17"/>
      <c r="D3" s="1"/>
      <c r="E3" s="7"/>
      <c r="F3" s="3"/>
      <c r="G3" s="3"/>
      <c r="H3" s="3"/>
      <c r="I3" s="3"/>
      <c r="J3" s="3"/>
    </row>
    <row r="4" spans="3:13" ht="55.9" hidden="1" customHeight="1" x14ac:dyDescent="0.3">
      <c r="C4" s="17"/>
      <c r="D4" s="1"/>
      <c r="E4" s="7"/>
      <c r="F4" s="93"/>
      <c r="G4" s="93"/>
      <c r="H4" s="93"/>
      <c r="I4" s="93"/>
      <c r="J4" s="3"/>
    </row>
    <row r="5" spans="3:13" ht="0.6" customHeight="1" x14ac:dyDescent="0.3">
      <c r="C5" s="17"/>
      <c r="D5" s="1"/>
      <c r="E5" s="7"/>
      <c r="F5" s="3" t="s">
        <v>103</v>
      </c>
      <c r="G5" s="4"/>
      <c r="H5" s="4"/>
      <c r="I5" s="4"/>
      <c r="J5" s="3"/>
    </row>
    <row r="6" spans="3:13" ht="18" hidden="1" customHeight="1" x14ac:dyDescent="0.3">
      <c r="C6" s="17"/>
      <c r="D6" s="1"/>
      <c r="E6" s="7"/>
      <c r="F6" s="3" t="s">
        <v>84</v>
      </c>
      <c r="G6" s="4"/>
      <c r="H6" s="4"/>
      <c r="I6" s="4"/>
      <c r="J6" s="3"/>
    </row>
    <row r="7" spans="3:13" ht="16.149999999999999" hidden="1" customHeight="1" x14ac:dyDescent="0.3">
      <c r="C7" s="17"/>
      <c r="D7" s="1"/>
      <c r="E7" s="7"/>
      <c r="F7" s="3" t="s">
        <v>104</v>
      </c>
      <c r="G7" s="3"/>
      <c r="H7" s="3"/>
      <c r="I7" s="3"/>
      <c r="J7" s="3"/>
    </row>
    <row r="8" spans="3:13" ht="79.900000000000006" hidden="1" customHeight="1" x14ac:dyDescent="0.3">
      <c r="C8" s="17"/>
      <c r="D8" s="1"/>
      <c r="E8" s="8"/>
      <c r="F8" s="93" t="s">
        <v>95</v>
      </c>
      <c r="G8" s="93"/>
      <c r="H8" s="93"/>
      <c r="I8" s="93"/>
      <c r="J8" s="7"/>
    </row>
    <row r="9" spans="3:13" ht="48" customHeight="1" x14ac:dyDescent="0.3">
      <c r="C9" s="33"/>
      <c r="D9" s="1"/>
      <c r="E9" s="32"/>
      <c r="F9" s="32"/>
      <c r="G9" s="36" t="s">
        <v>169</v>
      </c>
      <c r="H9" s="36"/>
      <c r="I9" s="36"/>
      <c r="J9" s="34"/>
    </row>
    <row r="10" spans="3:13" ht="8.25" customHeight="1" x14ac:dyDescent="0.3">
      <c r="C10" s="33"/>
      <c r="D10" s="1"/>
      <c r="E10" s="32"/>
      <c r="F10" s="32"/>
      <c r="G10" s="35"/>
      <c r="H10" s="35"/>
      <c r="I10" s="35"/>
      <c r="J10" s="34"/>
    </row>
    <row r="11" spans="3:13" ht="68.25" customHeight="1" x14ac:dyDescent="0.3">
      <c r="C11" s="33"/>
      <c r="D11" s="18"/>
      <c r="E11" s="32"/>
      <c r="F11" s="32"/>
      <c r="G11" s="94" t="s">
        <v>262</v>
      </c>
      <c r="H11" s="94"/>
      <c r="I11" s="94"/>
      <c r="J11" s="94"/>
    </row>
    <row r="12" spans="3:13" ht="60.75" customHeight="1" x14ac:dyDescent="0.3">
      <c r="C12" s="33"/>
      <c r="D12" s="18"/>
      <c r="E12" s="32"/>
      <c r="F12" s="32"/>
      <c r="G12" s="95" t="s">
        <v>250</v>
      </c>
      <c r="H12" s="95"/>
      <c r="I12" s="95"/>
      <c r="J12" s="34"/>
    </row>
    <row r="13" spans="3:13" ht="27" customHeight="1" x14ac:dyDescent="0.3">
      <c r="C13" s="17"/>
      <c r="D13" s="19"/>
      <c r="E13" s="50" t="s">
        <v>73</v>
      </c>
      <c r="F13" s="7"/>
      <c r="G13" s="2"/>
      <c r="H13" s="16"/>
      <c r="I13" s="3"/>
      <c r="J13" s="3"/>
      <c r="K13" s="13"/>
      <c r="L13" s="13"/>
      <c r="M13" s="13"/>
    </row>
    <row r="14" spans="3:13" ht="18.75" x14ac:dyDescent="0.3">
      <c r="C14" s="17"/>
      <c r="D14" s="20"/>
      <c r="E14" s="51"/>
      <c r="F14" s="7"/>
      <c r="G14" s="2"/>
      <c r="H14" s="7"/>
      <c r="I14" s="7"/>
      <c r="J14" s="7"/>
    </row>
    <row r="15" spans="3:13" ht="33" customHeight="1" x14ac:dyDescent="0.25">
      <c r="C15" s="98" t="s">
        <v>74</v>
      </c>
      <c r="D15" s="100" t="s">
        <v>67</v>
      </c>
      <c r="E15" s="88" t="s">
        <v>35</v>
      </c>
      <c r="F15" s="88" t="s">
        <v>68</v>
      </c>
      <c r="G15" s="88" t="s">
        <v>36</v>
      </c>
      <c r="H15" s="88"/>
      <c r="I15" s="88"/>
      <c r="J15" s="88"/>
    </row>
    <row r="16" spans="3:13" ht="10.5" customHeight="1" x14ac:dyDescent="0.25">
      <c r="C16" s="98"/>
      <c r="D16" s="100"/>
      <c r="E16" s="88"/>
      <c r="F16" s="88"/>
      <c r="G16" s="88">
        <v>2026</v>
      </c>
      <c r="H16" s="88">
        <v>2027</v>
      </c>
      <c r="I16" s="88">
        <v>2028</v>
      </c>
      <c r="J16" s="88" t="s">
        <v>54</v>
      </c>
    </row>
    <row r="17" spans="3:12" ht="9.75" customHeight="1" x14ac:dyDescent="0.25">
      <c r="C17" s="98"/>
      <c r="D17" s="100"/>
      <c r="E17" s="88"/>
      <c r="F17" s="88"/>
      <c r="G17" s="88"/>
      <c r="H17" s="88"/>
      <c r="I17" s="88"/>
      <c r="J17" s="88"/>
    </row>
    <row r="18" spans="3:12" ht="9.75" customHeight="1" x14ac:dyDescent="0.25">
      <c r="C18" s="98"/>
      <c r="D18" s="100"/>
      <c r="E18" s="88"/>
      <c r="F18" s="88"/>
      <c r="G18" s="88"/>
      <c r="H18" s="88"/>
      <c r="I18" s="88"/>
      <c r="J18" s="88"/>
    </row>
    <row r="19" spans="3:12" ht="108" customHeight="1" x14ac:dyDescent="0.25">
      <c r="C19" s="98"/>
      <c r="D19" s="100"/>
      <c r="E19" s="88"/>
      <c r="F19" s="88"/>
      <c r="G19" s="88"/>
      <c r="H19" s="88"/>
      <c r="I19" s="88"/>
      <c r="J19" s="88"/>
    </row>
    <row r="20" spans="3:12" ht="18.75" x14ac:dyDescent="0.3">
      <c r="C20" s="39">
        <v>1</v>
      </c>
      <c r="D20" s="45">
        <v>2</v>
      </c>
      <c r="E20" s="45">
        <v>3</v>
      </c>
      <c r="F20" s="45">
        <v>4</v>
      </c>
      <c r="G20" s="45">
        <v>5</v>
      </c>
      <c r="H20" s="45">
        <v>6</v>
      </c>
      <c r="I20" s="45">
        <v>7</v>
      </c>
      <c r="J20" s="45">
        <v>8</v>
      </c>
    </row>
    <row r="21" spans="3:12" ht="45" customHeight="1" x14ac:dyDescent="0.25">
      <c r="C21" s="99"/>
      <c r="D21" s="61" t="s">
        <v>230</v>
      </c>
      <c r="E21" s="61" t="s">
        <v>1</v>
      </c>
      <c r="F21" s="87" t="s">
        <v>69</v>
      </c>
      <c r="G21" s="92">
        <f>G44+G170+G34+G59+G165++G265+G295+G305+G326+G341+G371+G405+G410+G415+G430+G450+G597+G657+G682+G697+G747+G767+G737</f>
        <v>166664896.09999999</v>
      </c>
      <c r="H21" s="92">
        <f t="shared" ref="H21:I21" si="0">H44+H170+H34+H59+H165++H265+H295+H305+H326+H341+H371+H405+H410+H415+H430+H450+H597+H657+H682+H697+H747+H767+H737</f>
        <v>55783654.009999998</v>
      </c>
      <c r="I21" s="92">
        <f t="shared" si="0"/>
        <v>59342715.509999998</v>
      </c>
      <c r="J21" s="89"/>
    </row>
    <row r="22" spans="3:12" ht="36" customHeight="1" x14ac:dyDescent="0.25">
      <c r="C22" s="99"/>
      <c r="D22" s="61"/>
      <c r="E22" s="61"/>
      <c r="F22" s="87"/>
      <c r="G22" s="92"/>
      <c r="H22" s="92"/>
      <c r="I22" s="92"/>
      <c r="J22" s="89"/>
    </row>
    <row r="23" spans="3:12" ht="59.25" customHeight="1" x14ac:dyDescent="0.25">
      <c r="C23" s="99"/>
      <c r="D23" s="61"/>
      <c r="E23" s="61"/>
      <c r="F23" s="44" t="s">
        <v>70</v>
      </c>
      <c r="G23" s="47">
        <f>G35+G45+G60+G166+G171+G266+G296+G306+G327+G342+G372+G406+G411+G416+G431+G451+G598+G658+G683+G698+G748+G768+G738</f>
        <v>24090793</v>
      </c>
      <c r="H23" s="47">
        <f t="shared" ref="H23:I23" si="1">H35+H45+H60+H166+H171+H266+H296+H306+H327+H342+H372+H406+H411+H416+H431+H451+H598+H658+H683+H698+H748+H768+H738</f>
        <v>24757328.07</v>
      </c>
      <c r="I23" s="47">
        <f t="shared" si="1"/>
        <v>119513668.27</v>
      </c>
      <c r="J23" s="52"/>
    </row>
    <row r="24" spans="3:12" ht="42.75" customHeight="1" x14ac:dyDescent="0.25">
      <c r="C24" s="99"/>
      <c r="D24" s="61"/>
      <c r="E24" s="61"/>
      <c r="F24" s="44" t="s">
        <v>71</v>
      </c>
      <c r="G24" s="47">
        <f>G36+G46+G61+G167+G172+G267+G297+G307+G328+G343+G373+G407+G412+G417+G432+G452+G599+G659+G684+G699+G749+G769+G739</f>
        <v>137055774.87</v>
      </c>
      <c r="H24" s="47">
        <f t="shared" ref="H24:I24" si="2">H36+H46+H61+H167+H172+H267+H297+H307+H328+H343+H373+H407+H412+H417+H432+H452+H599+H659+H684+H699+H749+H769+H739</f>
        <v>97467338.069999993</v>
      </c>
      <c r="I24" s="47">
        <f t="shared" si="2"/>
        <v>100805308.00999999</v>
      </c>
      <c r="J24" s="52"/>
    </row>
    <row r="25" spans="3:12" ht="44.25" customHeight="1" x14ac:dyDescent="0.25">
      <c r="C25" s="99"/>
      <c r="D25" s="61"/>
      <c r="E25" s="61"/>
      <c r="F25" s="44" t="s">
        <v>72</v>
      </c>
      <c r="G25" s="47">
        <f>SUM(G735)</f>
        <v>0</v>
      </c>
      <c r="H25" s="47">
        <f>SUM(H735)</f>
        <v>0</v>
      </c>
      <c r="I25" s="47">
        <f>SUM(I735)</f>
        <v>0</v>
      </c>
      <c r="J25" s="52"/>
      <c r="L25" s="37"/>
    </row>
    <row r="26" spans="3:12" ht="27" customHeight="1" x14ac:dyDescent="0.25">
      <c r="C26" s="99"/>
      <c r="D26" s="61"/>
      <c r="E26" s="61"/>
      <c r="F26" s="44" t="s">
        <v>41</v>
      </c>
      <c r="G26" s="40">
        <f>G21+G23+G24+G25</f>
        <v>327811463.97000003</v>
      </c>
      <c r="H26" s="40">
        <f>H21+H23+H24+H25</f>
        <v>178008320.14999998</v>
      </c>
      <c r="I26" s="40">
        <f>I21+I23+I24+I25</f>
        <v>279661691.78999996</v>
      </c>
      <c r="J26" s="26"/>
      <c r="L26" s="37"/>
    </row>
    <row r="27" spans="3:12" s="5" customFormat="1" ht="1.5" customHeight="1" x14ac:dyDescent="0.25">
      <c r="C27" s="99"/>
      <c r="D27" s="61"/>
      <c r="E27" s="61"/>
      <c r="F27" s="44"/>
      <c r="G27" s="40"/>
      <c r="H27" s="40"/>
      <c r="I27" s="40"/>
      <c r="J27" s="26"/>
    </row>
    <row r="28" spans="3:12" s="5" customFormat="1" ht="60.75" hidden="1" customHeight="1" x14ac:dyDescent="0.25">
      <c r="C28" s="99"/>
      <c r="D28" s="61"/>
      <c r="E28" s="61"/>
      <c r="F28" s="44"/>
      <c r="G28" s="40"/>
      <c r="H28" s="40"/>
      <c r="I28" s="40"/>
      <c r="J28" s="26"/>
    </row>
    <row r="29" spans="3:12" s="5" customFormat="1" ht="39.75" hidden="1" customHeight="1" x14ac:dyDescent="0.25">
      <c r="C29" s="99"/>
      <c r="D29" s="61"/>
      <c r="E29" s="61"/>
      <c r="F29" s="44"/>
      <c r="G29" s="40"/>
      <c r="H29" s="40"/>
      <c r="I29" s="40"/>
      <c r="J29" s="26"/>
    </row>
    <row r="30" spans="3:12" s="5" customFormat="1" ht="43.5" hidden="1" customHeight="1" x14ac:dyDescent="0.25">
      <c r="C30" s="99"/>
      <c r="D30" s="61"/>
      <c r="E30" s="61"/>
      <c r="F30" s="44"/>
      <c r="G30" s="46"/>
      <c r="H30" s="46"/>
      <c r="I30" s="46"/>
      <c r="J30" s="26"/>
    </row>
    <row r="31" spans="3:12" s="5" customFormat="1" ht="39.75" hidden="1" customHeight="1" x14ac:dyDescent="0.25">
      <c r="C31" s="99"/>
      <c r="D31" s="61"/>
      <c r="E31" s="61"/>
      <c r="F31" s="44"/>
      <c r="G31" s="86"/>
      <c r="H31" s="86"/>
      <c r="I31" s="86"/>
      <c r="J31" s="85"/>
    </row>
    <row r="32" spans="3:12" s="5" customFormat="1" ht="37.5" hidden="1" customHeight="1" thickBot="1" x14ac:dyDescent="0.3">
      <c r="C32" s="99"/>
      <c r="D32" s="61"/>
      <c r="E32" s="61"/>
      <c r="F32" s="44"/>
      <c r="G32" s="86"/>
      <c r="H32" s="86"/>
      <c r="I32" s="86"/>
      <c r="J32" s="85"/>
    </row>
    <row r="33" spans="1:10" s="10" customFormat="1" ht="18.600000000000001" hidden="1" customHeight="1" thickBot="1" x14ac:dyDescent="0.3">
      <c r="A33" s="9"/>
      <c r="C33" s="49"/>
      <c r="D33" s="42"/>
      <c r="E33" s="44"/>
      <c r="F33" s="44"/>
      <c r="G33" s="86"/>
      <c r="H33" s="86"/>
      <c r="I33" s="86"/>
      <c r="J33" s="85"/>
    </row>
    <row r="34" spans="1:10" s="38" customFormat="1" ht="39.75" hidden="1" customHeight="1" x14ac:dyDescent="0.25">
      <c r="C34" s="97">
        <v>1</v>
      </c>
      <c r="D34" s="61" t="s">
        <v>200</v>
      </c>
      <c r="E34" s="81" t="s">
        <v>1</v>
      </c>
      <c r="F34" s="44" t="s">
        <v>69</v>
      </c>
      <c r="G34" s="46">
        <v>0</v>
      </c>
      <c r="H34" s="46">
        <v>0</v>
      </c>
      <c r="I34" s="46">
        <v>0</v>
      </c>
      <c r="J34" s="26"/>
    </row>
    <row r="35" spans="1:10" s="38" customFormat="1" ht="60.75" hidden="1" customHeight="1" x14ac:dyDescent="0.25">
      <c r="C35" s="97"/>
      <c r="D35" s="72"/>
      <c r="E35" s="82"/>
      <c r="F35" s="44" t="s">
        <v>70</v>
      </c>
      <c r="G35" s="46">
        <v>0</v>
      </c>
      <c r="H35" s="46">
        <v>0</v>
      </c>
      <c r="I35" s="46">
        <v>0</v>
      </c>
      <c r="J35" s="26"/>
    </row>
    <row r="36" spans="1:10" s="38" customFormat="1" ht="50.25" hidden="1" customHeight="1" x14ac:dyDescent="0.25">
      <c r="C36" s="97"/>
      <c r="D36" s="72"/>
      <c r="E36" s="82"/>
      <c r="F36" s="44" t="s">
        <v>71</v>
      </c>
      <c r="G36" s="46">
        <v>0</v>
      </c>
      <c r="H36" s="46">
        <v>0</v>
      </c>
      <c r="I36" s="46">
        <v>0</v>
      </c>
      <c r="J36" s="26"/>
    </row>
    <row r="37" spans="1:10" s="38" customFormat="1" ht="43.5" hidden="1" customHeight="1" x14ac:dyDescent="0.25">
      <c r="C37" s="97"/>
      <c r="D37" s="72"/>
      <c r="E37" s="82"/>
      <c r="F37" s="44" t="s">
        <v>72</v>
      </c>
      <c r="G37" s="46">
        <v>0</v>
      </c>
      <c r="H37" s="46">
        <v>0</v>
      </c>
      <c r="I37" s="46">
        <v>0</v>
      </c>
      <c r="J37" s="26" t="s">
        <v>135</v>
      </c>
    </row>
    <row r="38" spans="1:10" s="38" customFormat="1" ht="18.600000000000001" hidden="1" customHeight="1" x14ac:dyDescent="0.25">
      <c r="C38" s="97"/>
      <c r="D38" s="72"/>
      <c r="E38" s="82"/>
      <c r="F38" s="44" t="s">
        <v>41</v>
      </c>
      <c r="G38" s="46">
        <v>0</v>
      </c>
      <c r="H38" s="46">
        <v>0</v>
      </c>
      <c r="I38" s="46">
        <v>0</v>
      </c>
      <c r="J38" s="26"/>
    </row>
    <row r="39" spans="1:10" s="38" customFormat="1" ht="36.75" hidden="1" customHeight="1" x14ac:dyDescent="0.25">
      <c r="C39" s="79" t="s">
        <v>202</v>
      </c>
      <c r="D39" s="61" t="s">
        <v>193</v>
      </c>
      <c r="E39" s="81" t="s">
        <v>1</v>
      </c>
      <c r="F39" s="44" t="s">
        <v>69</v>
      </c>
      <c r="G39" s="47">
        <v>0</v>
      </c>
      <c r="H39" s="47">
        <v>0</v>
      </c>
      <c r="I39" s="47">
        <v>0</v>
      </c>
      <c r="J39" s="26"/>
    </row>
    <row r="40" spans="1:10" s="38" customFormat="1" ht="57.75" hidden="1" customHeight="1" x14ac:dyDescent="0.25">
      <c r="C40" s="79"/>
      <c r="D40" s="72"/>
      <c r="E40" s="81"/>
      <c r="F40" s="44" t="s">
        <v>70</v>
      </c>
      <c r="G40" s="47">
        <v>0</v>
      </c>
      <c r="H40" s="47">
        <v>0</v>
      </c>
      <c r="I40" s="47">
        <v>0</v>
      </c>
      <c r="J40" s="26"/>
    </row>
    <row r="41" spans="1:10" s="38" customFormat="1" ht="43.5" hidden="1" customHeight="1" x14ac:dyDescent="0.25">
      <c r="C41" s="79"/>
      <c r="D41" s="72"/>
      <c r="E41" s="81"/>
      <c r="F41" s="44" t="s">
        <v>71</v>
      </c>
      <c r="G41" s="47">
        <v>0</v>
      </c>
      <c r="H41" s="47">
        <v>0</v>
      </c>
      <c r="I41" s="47">
        <v>0</v>
      </c>
      <c r="J41" s="26"/>
    </row>
    <row r="42" spans="1:10" s="38" customFormat="1" ht="38.25" hidden="1" customHeight="1" x14ac:dyDescent="0.25">
      <c r="C42" s="79"/>
      <c r="D42" s="72"/>
      <c r="E42" s="81"/>
      <c r="F42" s="44" t="s">
        <v>72</v>
      </c>
      <c r="G42" s="47">
        <v>0</v>
      </c>
      <c r="H42" s="47">
        <v>0</v>
      </c>
      <c r="I42" s="47">
        <v>0</v>
      </c>
      <c r="J42" s="26"/>
    </row>
    <row r="43" spans="1:10" s="38" customFormat="1" ht="18.600000000000001" hidden="1" customHeight="1" x14ac:dyDescent="0.25">
      <c r="C43" s="79"/>
      <c r="D43" s="72"/>
      <c r="E43" s="81"/>
      <c r="F43" s="44" t="s">
        <v>41</v>
      </c>
      <c r="G43" s="46">
        <v>0</v>
      </c>
      <c r="H43" s="46">
        <v>0</v>
      </c>
      <c r="I43" s="46">
        <v>0</v>
      </c>
      <c r="J43" s="26"/>
    </row>
    <row r="44" spans="1:10" s="38" customFormat="1" ht="39" customHeight="1" x14ac:dyDescent="0.25">
      <c r="C44" s="79" t="s">
        <v>80</v>
      </c>
      <c r="D44" s="61" t="s">
        <v>201</v>
      </c>
      <c r="E44" s="81" t="s">
        <v>1</v>
      </c>
      <c r="F44" s="44" t="s">
        <v>69</v>
      </c>
      <c r="G44" s="46">
        <f>G49</f>
        <v>384050</v>
      </c>
      <c r="H44" s="46">
        <f t="shared" ref="H44:I44" si="3">H49</f>
        <v>384050</v>
      </c>
      <c r="I44" s="46">
        <f t="shared" si="3"/>
        <v>384050</v>
      </c>
      <c r="J44" s="26"/>
    </row>
    <row r="45" spans="1:10" s="38" customFormat="1" ht="61.5" customHeight="1" x14ac:dyDescent="0.25">
      <c r="C45" s="79"/>
      <c r="D45" s="72"/>
      <c r="E45" s="82"/>
      <c r="F45" s="44" t="s">
        <v>70</v>
      </c>
      <c r="G45" s="46">
        <f t="shared" ref="G45:I47" si="4">G50</f>
        <v>0</v>
      </c>
      <c r="H45" s="46">
        <f t="shared" si="4"/>
        <v>0</v>
      </c>
      <c r="I45" s="46">
        <f t="shared" si="4"/>
        <v>0</v>
      </c>
      <c r="J45" s="26"/>
    </row>
    <row r="46" spans="1:10" s="38" customFormat="1" ht="41.25" customHeight="1" x14ac:dyDescent="0.25">
      <c r="C46" s="79"/>
      <c r="D46" s="72"/>
      <c r="E46" s="82"/>
      <c r="F46" s="44" t="s">
        <v>71</v>
      </c>
      <c r="G46" s="46">
        <f t="shared" si="4"/>
        <v>0</v>
      </c>
      <c r="H46" s="46">
        <f t="shared" si="4"/>
        <v>0</v>
      </c>
      <c r="I46" s="46">
        <f t="shared" si="4"/>
        <v>0</v>
      </c>
      <c r="J46" s="26"/>
    </row>
    <row r="47" spans="1:10" s="38" customFormat="1" ht="37.5" customHeight="1" x14ac:dyDescent="0.25">
      <c r="C47" s="79"/>
      <c r="D47" s="72"/>
      <c r="E47" s="82"/>
      <c r="F47" s="44" t="s">
        <v>72</v>
      </c>
      <c r="G47" s="46">
        <f t="shared" si="4"/>
        <v>0</v>
      </c>
      <c r="H47" s="46">
        <f t="shared" si="4"/>
        <v>0</v>
      </c>
      <c r="I47" s="46">
        <f>I52</f>
        <v>0</v>
      </c>
      <c r="J47" s="26"/>
    </row>
    <row r="48" spans="1:10" s="38" customFormat="1" ht="18.600000000000001" customHeight="1" x14ac:dyDescent="0.25">
      <c r="C48" s="79"/>
      <c r="D48" s="72"/>
      <c r="E48" s="82"/>
      <c r="F48" s="44" t="s">
        <v>41</v>
      </c>
      <c r="G48" s="46">
        <f>G44+G45+G46+G47</f>
        <v>384050</v>
      </c>
      <c r="H48" s="46">
        <f t="shared" ref="H48:I48" si="5">H44+H45+H46+H47</f>
        <v>384050</v>
      </c>
      <c r="I48" s="46">
        <f t="shared" si="5"/>
        <v>384050</v>
      </c>
      <c r="J48" s="26"/>
    </row>
    <row r="49" spans="3:10" s="38" customFormat="1" ht="44.25" customHeight="1" x14ac:dyDescent="0.25">
      <c r="C49" s="79" t="s">
        <v>202</v>
      </c>
      <c r="D49" s="61" t="s">
        <v>180</v>
      </c>
      <c r="E49" s="81" t="s">
        <v>1</v>
      </c>
      <c r="F49" s="44" t="s">
        <v>69</v>
      </c>
      <c r="G49" s="46">
        <v>384050</v>
      </c>
      <c r="H49" s="46">
        <v>384050</v>
      </c>
      <c r="I49" s="46">
        <v>384050</v>
      </c>
      <c r="J49" s="26"/>
    </row>
    <row r="50" spans="3:10" s="38" customFormat="1" ht="57" customHeight="1" x14ac:dyDescent="0.25">
      <c r="C50" s="79"/>
      <c r="D50" s="72"/>
      <c r="E50" s="82"/>
      <c r="F50" s="44" t="s">
        <v>70</v>
      </c>
      <c r="G50" s="46">
        <v>0</v>
      </c>
      <c r="H50" s="46">
        <v>0</v>
      </c>
      <c r="I50" s="46">
        <v>0</v>
      </c>
      <c r="J50" s="26"/>
    </row>
    <row r="51" spans="3:10" s="38" customFormat="1" ht="49.5" customHeight="1" x14ac:dyDescent="0.25">
      <c r="C51" s="79"/>
      <c r="D51" s="72"/>
      <c r="E51" s="82"/>
      <c r="F51" s="44" t="s">
        <v>71</v>
      </c>
      <c r="G51" s="46">
        <v>0</v>
      </c>
      <c r="H51" s="46">
        <v>0</v>
      </c>
      <c r="I51" s="46">
        <v>0</v>
      </c>
      <c r="J51" s="26"/>
    </row>
    <row r="52" spans="3:10" s="38" customFormat="1" ht="38.25" customHeight="1" x14ac:dyDescent="0.25">
      <c r="C52" s="79"/>
      <c r="D52" s="72"/>
      <c r="E52" s="82"/>
      <c r="F52" s="44" t="s">
        <v>72</v>
      </c>
      <c r="G52" s="46">
        <v>0</v>
      </c>
      <c r="H52" s="46">
        <v>0</v>
      </c>
      <c r="I52" s="46">
        <v>0</v>
      </c>
      <c r="J52" s="26"/>
    </row>
    <row r="53" spans="3:10" s="38" customFormat="1" ht="31.5" customHeight="1" x14ac:dyDescent="0.25">
      <c r="C53" s="79"/>
      <c r="D53" s="72"/>
      <c r="E53" s="82"/>
      <c r="F53" s="44" t="s">
        <v>41</v>
      </c>
      <c r="G53" s="46">
        <f>G49</f>
        <v>384050</v>
      </c>
      <c r="H53" s="46">
        <f>SUM(H49:H52)</f>
        <v>384050</v>
      </c>
      <c r="I53" s="46">
        <f>SUM(I49:I52)</f>
        <v>384050</v>
      </c>
      <c r="J53" s="26"/>
    </row>
    <row r="54" spans="3:10" s="38" customFormat="1" ht="38.25" hidden="1" customHeight="1" x14ac:dyDescent="0.25">
      <c r="C54" s="79"/>
      <c r="D54" s="61"/>
      <c r="E54" s="81"/>
      <c r="F54" s="44"/>
      <c r="G54" s="46"/>
      <c r="H54" s="46"/>
      <c r="I54" s="46"/>
      <c r="J54" s="26"/>
    </row>
    <row r="55" spans="3:10" s="38" customFormat="1" ht="60" hidden="1" customHeight="1" x14ac:dyDescent="0.25">
      <c r="C55" s="79"/>
      <c r="D55" s="72"/>
      <c r="E55" s="82"/>
      <c r="F55" s="44"/>
      <c r="G55" s="46"/>
      <c r="H55" s="46"/>
      <c r="I55" s="46"/>
      <c r="J55" s="26"/>
    </row>
    <row r="56" spans="3:10" s="38" customFormat="1" ht="39" hidden="1" customHeight="1" x14ac:dyDescent="0.25">
      <c r="C56" s="79"/>
      <c r="D56" s="72"/>
      <c r="E56" s="82"/>
      <c r="F56" s="44"/>
      <c r="G56" s="46"/>
      <c r="H56" s="46"/>
      <c r="I56" s="46"/>
      <c r="J56" s="26"/>
    </row>
    <row r="57" spans="3:10" s="38" customFormat="1" ht="39.75" hidden="1" customHeight="1" x14ac:dyDescent="0.25">
      <c r="C57" s="79"/>
      <c r="D57" s="72"/>
      <c r="E57" s="82"/>
      <c r="F57" s="44"/>
      <c r="G57" s="46"/>
      <c r="H57" s="46"/>
      <c r="I57" s="46"/>
      <c r="J57" s="26"/>
    </row>
    <row r="58" spans="3:10" s="38" customFormat="1" ht="18" hidden="1" customHeight="1" x14ac:dyDescent="0.25">
      <c r="C58" s="79"/>
      <c r="D58" s="72"/>
      <c r="E58" s="82"/>
      <c r="F58" s="44"/>
      <c r="G58" s="46"/>
      <c r="H58" s="46"/>
      <c r="I58" s="46"/>
      <c r="J58" s="26"/>
    </row>
    <row r="59" spans="3:10" s="5" customFormat="1" ht="40.5" customHeight="1" x14ac:dyDescent="0.25">
      <c r="C59" s="97">
        <v>2</v>
      </c>
      <c r="D59" s="61" t="s">
        <v>13</v>
      </c>
      <c r="E59" s="61" t="s">
        <v>1</v>
      </c>
      <c r="F59" s="44" t="s">
        <v>69</v>
      </c>
      <c r="G59" s="46">
        <f>G64+G74+G100+G115+G89</f>
        <v>0</v>
      </c>
      <c r="H59" s="46">
        <f t="shared" ref="H59:I59" si="6">H64+H74+H100+H115+H89</f>
        <v>0</v>
      </c>
      <c r="I59" s="46">
        <f t="shared" si="6"/>
        <v>0</v>
      </c>
      <c r="J59" s="26"/>
    </row>
    <row r="60" spans="3:10" s="5" customFormat="1" ht="62.25" customHeight="1" x14ac:dyDescent="0.25">
      <c r="C60" s="97"/>
      <c r="D60" s="61"/>
      <c r="E60" s="61"/>
      <c r="F60" s="44" t="s">
        <v>70</v>
      </c>
      <c r="G60" s="46">
        <f>G65+G75+G101+G116+G90</f>
        <v>0</v>
      </c>
      <c r="H60" s="46">
        <v>0</v>
      </c>
      <c r="I60" s="46">
        <v>0</v>
      </c>
      <c r="J60" s="26"/>
    </row>
    <row r="61" spans="3:10" s="5" customFormat="1" ht="37.5" customHeight="1" x14ac:dyDescent="0.25">
      <c r="C61" s="97"/>
      <c r="D61" s="61"/>
      <c r="E61" s="61"/>
      <c r="F61" s="44" t="s">
        <v>71</v>
      </c>
      <c r="G61" s="46">
        <f>G71+G92+G107+G142+G162+G102+G97</f>
        <v>52771941.859999999</v>
      </c>
      <c r="H61" s="46">
        <f t="shared" ref="H61:I61" si="7">H71+H92+H107+H142+H162+H102</f>
        <v>36816541</v>
      </c>
      <c r="I61" s="46">
        <f t="shared" si="7"/>
        <v>37280257</v>
      </c>
      <c r="J61" s="26"/>
    </row>
    <row r="62" spans="3:10" s="5" customFormat="1" ht="51.75" customHeight="1" x14ac:dyDescent="0.25">
      <c r="C62" s="97"/>
      <c r="D62" s="61"/>
      <c r="E62" s="61"/>
      <c r="F62" s="44" t="s">
        <v>72</v>
      </c>
      <c r="G62" s="46">
        <v>0</v>
      </c>
      <c r="H62" s="46">
        <v>0</v>
      </c>
      <c r="I62" s="46">
        <v>0</v>
      </c>
      <c r="J62" s="26"/>
    </row>
    <row r="63" spans="3:10" s="5" customFormat="1" ht="24" customHeight="1" x14ac:dyDescent="0.25">
      <c r="C63" s="97"/>
      <c r="D63" s="61"/>
      <c r="E63" s="61"/>
      <c r="F63" s="44" t="s">
        <v>41</v>
      </c>
      <c r="G63" s="46">
        <f>SUM(G59:G62)</f>
        <v>52771941.859999999</v>
      </c>
      <c r="H63" s="46">
        <f>H59+H60+H61+H62</f>
        <v>36816541</v>
      </c>
      <c r="I63" s="46">
        <f>I59+I60+I61+I62</f>
        <v>37280257</v>
      </c>
      <c r="J63" s="26"/>
    </row>
    <row r="64" spans="3:10" s="5" customFormat="1" ht="54.75" hidden="1" customHeight="1" x14ac:dyDescent="0.25">
      <c r="C64" s="79"/>
      <c r="D64" s="61"/>
      <c r="E64" s="61" t="s">
        <v>1</v>
      </c>
      <c r="F64" s="44" t="s">
        <v>69</v>
      </c>
      <c r="G64" s="46">
        <v>0</v>
      </c>
      <c r="H64" s="46">
        <v>0</v>
      </c>
      <c r="I64" s="46">
        <v>0</v>
      </c>
      <c r="J64" s="26"/>
    </row>
    <row r="65" spans="3:10" s="5" customFormat="1" ht="52.9" hidden="1" customHeight="1" x14ac:dyDescent="0.25">
      <c r="C65" s="79"/>
      <c r="D65" s="61"/>
      <c r="E65" s="61"/>
      <c r="F65" s="44" t="s">
        <v>70</v>
      </c>
      <c r="G65" s="46">
        <v>0</v>
      </c>
      <c r="H65" s="46">
        <v>0</v>
      </c>
      <c r="I65" s="46">
        <v>0</v>
      </c>
      <c r="J65" s="26"/>
    </row>
    <row r="66" spans="3:10" s="5" customFormat="1" ht="35.450000000000003" hidden="1" customHeight="1" x14ac:dyDescent="0.25">
      <c r="C66" s="79"/>
      <c r="D66" s="61"/>
      <c r="E66" s="61"/>
      <c r="F66" s="44" t="s">
        <v>71</v>
      </c>
      <c r="G66" s="46">
        <v>0</v>
      </c>
      <c r="H66" s="46">
        <v>0</v>
      </c>
      <c r="I66" s="46">
        <v>0</v>
      </c>
      <c r="J66" s="26"/>
    </row>
    <row r="67" spans="3:10" s="5" customFormat="1" ht="46.9" hidden="1" customHeight="1" x14ac:dyDescent="0.25">
      <c r="C67" s="79"/>
      <c r="D67" s="61"/>
      <c r="E67" s="61"/>
      <c r="F67" s="44" t="s">
        <v>72</v>
      </c>
      <c r="G67" s="46">
        <v>0</v>
      </c>
      <c r="H67" s="46">
        <v>0</v>
      </c>
      <c r="I67" s="46">
        <v>0</v>
      </c>
      <c r="J67" s="26"/>
    </row>
    <row r="68" spans="3:10" s="5" customFormat="1" ht="28.15" hidden="1" customHeight="1" x14ac:dyDescent="0.25">
      <c r="C68" s="79"/>
      <c r="D68" s="42"/>
      <c r="E68" s="61"/>
      <c r="F68" s="44" t="s">
        <v>41</v>
      </c>
      <c r="G68" s="46">
        <f>SUM(G64:G67)</f>
        <v>0</v>
      </c>
      <c r="H68" s="46">
        <f>SUM(H64:H67)</f>
        <v>0</v>
      </c>
      <c r="I68" s="46">
        <f>SUM(I64:I67)</f>
        <v>0</v>
      </c>
      <c r="J68" s="26" t="s">
        <v>80</v>
      </c>
    </row>
    <row r="69" spans="3:10" s="6" customFormat="1" ht="42.75" customHeight="1" x14ac:dyDescent="0.25">
      <c r="C69" s="83" t="s">
        <v>94</v>
      </c>
      <c r="D69" s="70" t="s">
        <v>167</v>
      </c>
      <c r="E69" s="70" t="s">
        <v>1</v>
      </c>
      <c r="F69" s="44" t="s">
        <v>69</v>
      </c>
      <c r="G69" s="46">
        <v>0</v>
      </c>
      <c r="H69" s="46">
        <v>0</v>
      </c>
      <c r="I69" s="46">
        <v>0</v>
      </c>
      <c r="J69" s="26"/>
    </row>
    <row r="70" spans="3:10" s="6" customFormat="1" ht="69.75" customHeight="1" x14ac:dyDescent="0.25">
      <c r="C70" s="83"/>
      <c r="D70" s="70"/>
      <c r="E70" s="70"/>
      <c r="F70" s="44" t="s">
        <v>70</v>
      </c>
      <c r="G70" s="46">
        <v>0</v>
      </c>
      <c r="H70" s="46">
        <f>H80+H635</f>
        <v>0</v>
      </c>
      <c r="I70" s="46">
        <f>I80+I635</f>
        <v>0</v>
      </c>
      <c r="J70" s="26"/>
    </row>
    <row r="71" spans="3:10" s="6" customFormat="1" ht="40.5" customHeight="1" x14ac:dyDescent="0.25">
      <c r="C71" s="83"/>
      <c r="D71" s="70"/>
      <c r="E71" s="70"/>
      <c r="F71" s="44" t="s">
        <v>71</v>
      </c>
      <c r="G71" s="46">
        <v>2348798</v>
      </c>
      <c r="H71" s="46">
        <v>2055798</v>
      </c>
      <c r="I71" s="46">
        <v>2055798</v>
      </c>
      <c r="J71" s="26"/>
    </row>
    <row r="72" spans="3:10" s="6" customFormat="1" ht="45" customHeight="1" x14ac:dyDescent="0.25">
      <c r="C72" s="83"/>
      <c r="D72" s="70"/>
      <c r="E72" s="70"/>
      <c r="F72" s="44" t="s">
        <v>72</v>
      </c>
      <c r="G72" s="46">
        <v>0</v>
      </c>
      <c r="H72" s="46">
        <v>0</v>
      </c>
      <c r="I72" s="46">
        <v>0</v>
      </c>
      <c r="J72" s="26"/>
    </row>
    <row r="73" spans="3:10" s="6" customFormat="1" ht="33" customHeight="1" x14ac:dyDescent="0.25">
      <c r="C73" s="83"/>
      <c r="D73" s="70"/>
      <c r="E73" s="70"/>
      <c r="F73" s="44" t="s">
        <v>41</v>
      </c>
      <c r="G73" s="46">
        <f>G69+G70+G71+G72</f>
        <v>2348798</v>
      </c>
      <c r="H73" s="46">
        <f>H69+H70+H71+H72</f>
        <v>2055798</v>
      </c>
      <c r="I73" s="46">
        <f>I69+I70+I71+I72</f>
        <v>2055798</v>
      </c>
      <c r="J73" s="26"/>
    </row>
    <row r="74" spans="3:10" s="6" customFormat="1" ht="1.1499999999999999" customHeight="1" x14ac:dyDescent="0.25">
      <c r="C74" s="83" t="s">
        <v>15</v>
      </c>
      <c r="D74" s="70" t="s">
        <v>14</v>
      </c>
      <c r="E74" s="70" t="s">
        <v>1</v>
      </c>
      <c r="F74" s="44" t="s">
        <v>69</v>
      </c>
      <c r="G74" s="46">
        <v>0</v>
      </c>
      <c r="H74" s="46">
        <v>0</v>
      </c>
      <c r="I74" s="46">
        <v>0</v>
      </c>
      <c r="J74" s="26"/>
    </row>
    <row r="75" spans="3:10" s="6" customFormat="1" ht="22.9" hidden="1" customHeight="1" x14ac:dyDescent="0.25">
      <c r="C75" s="83"/>
      <c r="D75" s="70"/>
      <c r="E75" s="70"/>
      <c r="F75" s="44" t="s">
        <v>70</v>
      </c>
      <c r="G75" s="46">
        <f>G80+G635</f>
        <v>0</v>
      </c>
      <c r="H75" s="46">
        <f>H80+H635</f>
        <v>0</v>
      </c>
      <c r="I75" s="46">
        <f>I80+I635</f>
        <v>0</v>
      </c>
      <c r="J75" s="26"/>
    </row>
    <row r="76" spans="3:10" s="6" customFormat="1" ht="22.9" hidden="1" customHeight="1" x14ac:dyDescent="0.25">
      <c r="C76" s="83"/>
      <c r="D76" s="70"/>
      <c r="E76" s="70"/>
      <c r="F76" s="44" t="s">
        <v>71</v>
      </c>
      <c r="G76" s="46">
        <v>0</v>
      </c>
      <c r="H76" s="46">
        <v>0</v>
      </c>
      <c r="I76" s="46">
        <v>0</v>
      </c>
      <c r="J76" s="26"/>
    </row>
    <row r="77" spans="3:10" s="6" customFormat="1" ht="23.45" hidden="1" customHeight="1" x14ac:dyDescent="0.25">
      <c r="C77" s="83"/>
      <c r="D77" s="70"/>
      <c r="E77" s="70"/>
      <c r="F77" s="44" t="s">
        <v>72</v>
      </c>
      <c r="G77" s="46">
        <v>0</v>
      </c>
      <c r="H77" s="46">
        <v>0</v>
      </c>
      <c r="I77" s="46">
        <v>0</v>
      </c>
      <c r="J77" s="26"/>
    </row>
    <row r="78" spans="3:10" s="6" customFormat="1" ht="21" hidden="1" customHeight="1" x14ac:dyDescent="0.25">
      <c r="C78" s="83"/>
      <c r="D78" s="70"/>
      <c r="E78" s="70"/>
      <c r="F78" s="44" t="s">
        <v>41</v>
      </c>
      <c r="G78" s="46">
        <f>SUM(G74:G77)</f>
        <v>0</v>
      </c>
      <c r="H78" s="46">
        <f>SUM(H74:H77)</f>
        <v>0</v>
      </c>
      <c r="I78" s="46">
        <f>SUM(I74:I77)</f>
        <v>0</v>
      </c>
      <c r="J78" s="26" t="s">
        <v>134</v>
      </c>
    </row>
    <row r="79" spans="3:10" s="6" customFormat="1" ht="1.1499999999999999" hidden="1" customHeight="1" x14ac:dyDescent="0.25">
      <c r="C79" s="53"/>
      <c r="D79" s="70" t="s">
        <v>7</v>
      </c>
      <c r="E79" s="96" t="s">
        <v>1</v>
      </c>
      <c r="F79" s="48" t="s">
        <v>2</v>
      </c>
      <c r="G79" s="46"/>
      <c r="H79" s="46"/>
      <c r="I79" s="46"/>
      <c r="J79" s="26"/>
    </row>
    <row r="80" spans="3:10" s="6" customFormat="1" ht="24" hidden="1" customHeight="1" x14ac:dyDescent="0.25">
      <c r="C80" s="53"/>
      <c r="D80" s="70"/>
      <c r="E80" s="96"/>
      <c r="F80" s="48" t="s">
        <v>3</v>
      </c>
      <c r="G80" s="46"/>
      <c r="H80" s="46"/>
      <c r="I80" s="46"/>
      <c r="J80" s="26"/>
    </row>
    <row r="81" spans="3:10" s="6" customFormat="1" ht="22.9" hidden="1" customHeight="1" x14ac:dyDescent="0.25">
      <c r="C81" s="53"/>
      <c r="D81" s="70"/>
      <c r="E81" s="96"/>
      <c r="F81" s="48" t="s">
        <v>4</v>
      </c>
      <c r="G81" s="46"/>
      <c r="H81" s="46"/>
      <c r="I81" s="46"/>
      <c r="J81" s="26"/>
    </row>
    <row r="82" spans="3:10" s="6" customFormat="1" ht="19.899999999999999" hidden="1" customHeight="1" x14ac:dyDescent="0.25">
      <c r="C82" s="53"/>
      <c r="D82" s="70"/>
      <c r="E82" s="96"/>
      <c r="F82" s="48" t="s">
        <v>5</v>
      </c>
      <c r="G82" s="46"/>
      <c r="H82" s="46"/>
      <c r="I82" s="46"/>
      <c r="J82" s="26"/>
    </row>
    <row r="83" spans="3:10" s="6" customFormat="1" ht="17.45" hidden="1" customHeight="1" x14ac:dyDescent="0.25">
      <c r="C83" s="53"/>
      <c r="D83" s="70"/>
      <c r="E83" s="96"/>
      <c r="F83" s="48" t="s">
        <v>6</v>
      </c>
      <c r="G83" s="46">
        <f>G79+G80+G81+G82</f>
        <v>0</v>
      </c>
      <c r="H83" s="46">
        <f>H79+H80+H81+H82</f>
        <v>0</v>
      </c>
      <c r="I83" s="46">
        <f>I79+I80+I81+I82</f>
        <v>0</v>
      </c>
      <c r="J83" s="26"/>
    </row>
    <row r="84" spans="3:10" s="6" customFormat="1" ht="21" hidden="1" customHeight="1" x14ac:dyDescent="0.25">
      <c r="C84" s="53"/>
      <c r="D84" s="43" t="s">
        <v>12</v>
      </c>
      <c r="E84" s="48" t="s">
        <v>1</v>
      </c>
      <c r="F84" s="48" t="s">
        <v>2</v>
      </c>
      <c r="G84" s="46"/>
      <c r="H84" s="46"/>
      <c r="I84" s="46"/>
      <c r="J84" s="26"/>
    </row>
    <row r="85" spans="3:10" s="6" customFormat="1" ht="35.450000000000003" hidden="1" customHeight="1" x14ac:dyDescent="0.25">
      <c r="C85" s="53"/>
      <c r="D85" s="43"/>
      <c r="E85" s="43"/>
      <c r="F85" s="48" t="s">
        <v>3</v>
      </c>
      <c r="G85" s="46"/>
      <c r="H85" s="46"/>
      <c r="I85" s="46"/>
      <c r="J85" s="26"/>
    </row>
    <row r="86" spans="3:10" s="6" customFormat="1" ht="41.45" hidden="1" customHeight="1" x14ac:dyDescent="0.25">
      <c r="C86" s="53"/>
      <c r="D86" s="43"/>
      <c r="E86" s="43"/>
      <c r="F86" s="48" t="s">
        <v>4</v>
      </c>
      <c r="G86" s="46"/>
      <c r="H86" s="46"/>
      <c r="I86" s="46"/>
      <c r="J86" s="26"/>
    </row>
    <row r="87" spans="3:10" s="6" customFormat="1" ht="35.450000000000003" hidden="1" customHeight="1" x14ac:dyDescent="0.25">
      <c r="C87" s="53"/>
      <c r="D87" s="43"/>
      <c r="E87" s="43"/>
      <c r="F87" s="48" t="s">
        <v>5</v>
      </c>
      <c r="G87" s="46"/>
      <c r="H87" s="46"/>
      <c r="I87" s="46"/>
      <c r="J87" s="26"/>
    </row>
    <row r="88" spans="3:10" s="6" customFormat="1" ht="34.15" hidden="1" customHeight="1" x14ac:dyDescent="0.25">
      <c r="C88" s="53"/>
      <c r="D88" s="43"/>
      <c r="E88" s="43"/>
      <c r="F88" s="48" t="s">
        <v>6</v>
      </c>
      <c r="G88" s="46">
        <f>G84+G85+G86+G87</f>
        <v>0</v>
      </c>
      <c r="H88" s="46">
        <f>H84+H85+H86+H87</f>
        <v>0</v>
      </c>
      <c r="I88" s="46">
        <f>I84+I85+I86+I87</f>
        <v>0</v>
      </c>
      <c r="J88" s="26"/>
    </row>
    <row r="89" spans="3:10" s="6" customFormat="1" ht="52.9" customHeight="1" x14ac:dyDescent="0.25">
      <c r="C89" s="73" t="s">
        <v>234</v>
      </c>
      <c r="D89" s="70" t="s">
        <v>93</v>
      </c>
      <c r="E89" s="70" t="s">
        <v>1</v>
      </c>
      <c r="F89" s="90" t="s">
        <v>69</v>
      </c>
      <c r="G89" s="86">
        <v>0</v>
      </c>
      <c r="H89" s="86">
        <v>0</v>
      </c>
      <c r="I89" s="86">
        <v>0</v>
      </c>
      <c r="J89" s="85"/>
    </row>
    <row r="90" spans="3:10" s="6" customFormat="1" ht="16.5" customHeight="1" x14ac:dyDescent="0.25">
      <c r="C90" s="74"/>
      <c r="D90" s="70"/>
      <c r="E90" s="70"/>
      <c r="F90" s="91"/>
      <c r="G90" s="86"/>
      <c r="H90" s="86"/>
      <c r="I90" s="86"/>
      <c r="J90" s="85"/>
    </row>
    <row r="91" spans="3:10" s="6" customFormat="1" ht="60.75" customHeight="1" x14ac:dyDescent="0.25">
      <c r="C91" s="74"/>
      <c r="D91" s="70"/>
      <c r="E91" s="70"/>
      <c r="F91" s="44" t="s">
        <v>70</v>
      </c>
      <c r="G91" s="46">
        <v>0</v>
      </c>
      <c r="H91" s="46">
        <v>0</v>
      </c>
      <c r="I91" s="46">
        <v>0</v>
      </c>
      <c r="J91" s="26"/>
    </row>
    <row r="92" spans="3:10" s="6" customFormat="1" ht="43.5" customHeight="1" x14ac:dyDescent="0.25">
      <c r="C92" s="74"/>
      <c r="D92" s="70"/>
      <c r="E92" s="70"/>
      <c r="F92" s="44" t="s">
        <v>71</v>
      </c>
      <c r="G92" s="46">
        <v>31088143.859999999</v>
      </c>
      <c r="H92" s="46">
        <v>20675743</v>
      </c>
      <c r="I92" s="46">
        <v>20980159</v>
      </c>
      <c r="J92" s="26"/>
    </row>
    <row r="93" spans="3:10" s="6" customFormat="1" ht="40.5" customHeight="1" x14ac:dyDescent="0.25">
      <c r="C93" s="74"/>
      <c r="D93" s="70"/>
      <c r="E93" s="70"/>
      <c r="F93" s="44" t="s">
        <v>72</v>
      </c>
      <c r="G93" s="46">
        <v>0</v>
      </c>
      <c r="H93" s="46">
        <v>0</v>
      </c>
      <c r="I93" s="46">
        <v>0</v>
      </c>
      <c r="J93" s="26"/>
    </row>
    <row r="94" spans="3:10" s="6" customFormat="1" ht="30.75" customHeight="1" x14ac:dyDescent="0.25">
      <c r="C94" s="75"/>
      <c r="D94" s="70"/>
      <c r="E94" s="70"/>
      <c r="F94" s="44" t="s">
        <v>41</v>
      </c>
      <c r="G94" s="46">
        <f>G89+G91+G92+G93</f>
        <v>31088143.859999999</v>
      </c>
      <c r="H94" s="46">
        <f>H89+H91+H92+H93</f>
        <v>20675743</v>
      </c>
      <c r="I94" s="46">
        <f>I89+I91+I92+I93</f>
        <v>20980159</v>
      </c>
      <c r="J94" s="26"/>
    </row>
    <row r="95" spans="3:10" s="6" customFormat="1" ht="83.25" hidden="1" customHeight="1" x14ac:dyDescent="0.25">
      <c r="C95" s="73" t="s">
        <v>210</v>
      </c>
      <c r="D95" s="76" t="s">
        <v>215</v>
      </c>
      <c r="E95" s="76" t="s">
        <v>1</v>
      </c>
      <c r="F95" s="44" t="s">
        <v>69</v>
      </c>
      <c r="G95" s="46">
        <v>0</v>
      </c>
      <c r="H95" s="46">
        <v>0</v>
      </c>
      <c r="I95" s="46">
        <v>0</v>
      </c>
      <c r="J95" s="26"/>
    </row>
    <row r="96" spans="3:10" s="6" customFormat="1" ht="57" hidden="1" customHeight="1" x14ac:dyDescent="0.25">
      <c r="C96" s="74"/>
      <c r="D96" s="77"/>
      <c r="E96" s="77"/>
      <c r="F96" s="44" t="s">
        <v>70</v>
      </c>
      <c r="G96" s="46">
        <v>0</v>
      </c>
      <c r="H96" s="46">
        <v>0</v>
      </c>
      <c r="I96" s="46">
        <v>0</v>
      </c>
      <c r="J96" s="26"/>
    </row>
    <row r="97" spans="3:10" s="6" customFormat="1" ht="40.5" hidden="1" customHeight="1" x14ac:dyDescent="0.25">
      <c r="C97" s="74"/>
      <c r="D97" s="77"/>
      <c r="E97" s="77"/>
      <c r="F97" s="44" t="s">
        <v>71</v>
      </c>
      <c r="G97" s="46">
        <v>0</v>
      </c>
      <c r="H97" s="46">
        <v>0</v>
      </c>
      <c r="I97" s="46">
        <v>0</v>
      </c>
      <c r="J97" s="26"/>
    </row>
    <row r="98" spans="3:10" s="6" customFormat="1" ht="42.75" hidden="1" customHeight="1" x14ac:dyDescent="0.25">
      <c r="C98" s="74"/>
      <c r="D98" s="77"/>
      <c r="E98" s="77"/>
      <c r="F98" s="44" t="s">
        <v>72</v>
      </c>
      <c r="G98" s="46">
        <v>0</v>
      </c>
      <c r="H98" s="46">
        <v>0</v>
      </c>
      <c r="I98" s="46">
        <v>0</v>
      </c>
      <c r="J98" s="26"/>
    </row>
    <row r="99" spans="3:10" s="6" customFormat="1" ht="30.75" hidden="1" customHeight="1" x14ac:dyDescent="0.25">
      <c r="C99" s="75"/>
      <c r="D99" s="78"/>
      <c r="E99" s="78"/>
      <c r="F99" s="44" t="s">
        <v>41</v>
      </c>
      <c r="G99" s="46">
        <f>G95+G96+G97+G98</f>
        <v>0</v>
      </c>
      <c r="H99" s="46">
        <v>0</v>
      </c>
      <c r="I99" s="46">
        <v>0</v>
      </c>
      <c r="J99" s="26"/>
    </row>
    <row r="100" spans="3:10" s="6" customFormat="1" ht="43.15" customHeight="1" x14ac:dyDescent="0.25">
      <c r="C100" s="83" t="s">
        <v>108</v>
      </c>
      <c r="D100" s="70" t="s">
        <v>144</v>
      </c>
      <c r="E100" s="70" t="s">
        <v>1</v>
      </c>
      <c r="F100" s="44" t="s">
        <v>69</v>
      </c>
      <c r="G100" s="46">
        <v>0</v>
      </c>
      <c r="H100" s="46">
        <v>0</v>
      </c>
      <c r="I100" s="46">
        <v>0</v>
      </c>
      <c r="J100" s="26"/>
    </row>
    <row r="101" spans="3:10" s="6" customFormat="1" ht="59.25" customHeight="1" x14ac:dyDescent="0.25">
      <c r="C101" s="83"/>
      <c r="D101" s="70"/>
      <c r="E101" s="70"/>
      <c r="F101" s="44" t="s">
        <v>70</v>
      </c>
      <c r="G101" s="46">
        <v>0</v>
      </c>
      <c r="H101" s="46">
        <v>0</v>
      </c>
      <c r="I101" s="46">
        <v>0</v>
      </c>
      <c r="J101" s="26"/>
    </row>
    <row r="102" spans="3:10" s="6" customFormat="1" ht="44.25" customHeight="1" x14ac:dyDescent="0.25">
      <c r="C102" s="83"/>
      <c r="D102" s="70"/>
      <c r="E102" s="70"/>
      <c r="F102" s="44" t="s">
        <v>71</v>
      </c>
      <c r="G102" s="46">
        <v>30000</v>
      </c>
      <c r="H102" s="46">
        <v>0</v>
      </c>
      <c r="I102" s="46">
        <v>0</v>
      </c>
      <c r="J102" s="26"/>
    </row>
    <row r="103" spans="3:10" s="6" customFormat="1" ht="43.5" customHeight="1" x14ac:dyDescent="0.25">
      <c r="C103" s="83"/>
      <c r="D103" s="70"/>
      <c r="E103" s="70"/>
      <c r="F103" s="44" t="s">
        <v>72</v>
      </c>
      <c r="G103" s="46">
        <v>0</v>
      </c>
      <c r="H103" s="46">
        <v>0</v>
      </c>
      <c r="I103" s="46">
        <v>0</v>
      </c>
      <c r="J103" s="26"/>
    </row>
    <row r="104" spans="3:10" s="6" customFormat="1" ht="21.75" customHeight="1" x14ac:dyDescent="0.25">
      <c r="C104" s="83"/>
      <c r="D104" s="70"/>
      <c r="E104" s="70"/>
      <c r="F104" s="44" t="s">
        <v>41</v>
      </c>
      <c r="G104" s="46">
        <f>G100+G101+G102+G103</f>
        <v>30000</v>
      </c>
      <c r="H104" s="46">
        <v>0</v>
      </c>
      <c r="I104" s="46">
        <v>0</v>
      </c>
      <c r="J104" s="26"/>
    </row>
    <row r="105" spans="3:10" s="6" customFormat="1" ht="41.25" customHeight="1" x14ac:dyDescent="0.25">
      <c r="C105" s="83" t="s">
        <v>109</v>
      </c>
      <c r="D105" s="70" t="s">
        <v>116</v>
      </c>
      <c r="E105" s="70" t="s">
        <v>1</v>
      </c>
      <c r="F105" s="44" t="s">
        <v>69</v>
      </c>
      <c r="G105" s="46">
        <v>0</v>
      </c>
      <c r="H105" s="46">
        <v>0</v>
      </c>
      <c r="I105" s="46">
        <v>0</v>
      </c>
      <c r="J105" s="26"/>
    </row>
    <row r="106" spans="3:10" s="6" customFormat="1" ht="66" customHeight="1" x14ac:dyDescent="0.25">
      <c r="C106" s="83"/>
      <c r="D106" s="70"/>
      <c r="E106" s="70"/>
      <c r="F106" s="44" t="s">
        <v>70</v>
      </c>
      <c r="G106" s="46">
        <v>0</v>
      </c>
      <c r="H106" s="46">
        <v>0</v>
      </c>
      <c r="I106" s="46">
        <v>0</v>
      </c>
      <c r="J106" s="26"/>
    </row>
    <row r="107" spans="3:10" s="6" customFormat="1" ht="53.25" customHeight="1" x14ac:dyDescent="0.25">
      <c r="C107" s="83"/>
      <c r="D107" s="70"/>
      <c r="E107" s="70"/>
      <c r="F107" s="44" t="s">
        <v>71</v>
      </c>
      <c r="G107" s="46">
        <v>18733800</v>
      </c>
      <c r="H107" s="46">
        <v>13513800</v>
      </c>
      <c r="I107" s="46">
        <v>13673100</v>
      </c>
      <c r="J107" s="26"/>
    </row>
    <row r="108" spans="3:10" s="6" customFormat="1" ht="46.5" customHeight="1" x14ac:dyDescent="0.25">
      <c r="C108" s="83"/>
      <c r="D108" s="70"/>
      <c r="E108" s="70"/>
      <c r="F108" s="44" t="s">
        <v>72</v>
      </c>
      <c r="G108" s="46">
        <v>0</v>
      </c>
      <c r="H108" s="46">
        <v>0</v>
      </c>
      <c r="I108" s="46">
        <v>0</v>
      </c>
      <c r="J108" s="26"/>
    </row>
    <row r="109" spans="3:10" s="6" customFormat="1" ht="31.15" customHeight="1" x14ac:dyDescent="0.25">
      <c r="C109" s="83"/>
      <c r="D109" s="70"/>
      <c r="E109" s="70"/>
      <c r="F109" s="44" t="s">
        <v>41</v>
      </c>
      <c r="G109" s="46">
        <f>G107</f>
        <v>18733800</v>
      </c>
      <c r="H109" s="46">
        <f>H107</f>
        <v>13513800</v>
      </c>
      <c r="I109" s="46">
        <f>I107</f>
        <v>13673100</v>
      </c>
      <c r="J109" s="26"/>
    </row>
    <row r="110" spans="3:10" s="6" customFormat="1" ht="38.450000000000003" hidden="1" customHeight="1" x14ac:dyDescent="0.25">
      <c r="C110" s="84" t="s">
        <v>79</v>
      </c>
      <c r="D110" s="70" t="s">
        <v>154</v>
      </c>
      <c r="E110" s="70" t="s">
        <v>1</v>
      </c>
      <c r="F110" s="44" t="s">
        <v>69</v>
      </c>
      <c r="G110" s="46">
        <v>0</v>
      </c>
      <c r="H110" s="46">
        <v>0</v>
      </c>
      <c r="I110" s="46">
        <v>0</v>
      </c>
      <c r="J110" s="26"/>
    </row>
    <row r="111" spans="3:10" s="6" customFormat="1" ht="56.45" hidden="1" customHeight="1" x14ac:dyDescent="0.25">
      <c r="C111" s="84"/>
      <c r="D111" s="70"/>
      <c r="E111" s="70"/>
      <c r="F111" s="44" t="s">
        <v>70</v>
      </c>
      <c r="G111" s="46">
        <v>0</v>
      </c>
      <c r="H111" s="46">
        <v>0</v>
      </c>
      <c r="I111" s="46">
        <v>0</v>
      </c>
      <c r="J111" s="26"/>
    </row>
    <row r="112" spans="3:10" s="6" customFormat="1" ht="44.45" hidden="1" customHeight="1" x14ac:dyDescent="0.25">
      <c r="C112" s="84"/>
      <c r="D112" s="70"/>
      <c r="E112" s="70"/>
      <c r="F112" s="44" t="s">
        <v>71</v>
      </c>
      <c r="G112" s="46">
        <v>0</v>
      </c>
      <c r="H112" s="46">
        <v>0</v>
      </c>
      <c r="I112" s="46">
        <v>0</v>
      </c>
      <c r="J112" s="26"/>
    </row>
    <row r="113" spans="3:10" s="6" customFormat="1" ht="40.9" hidden="1" customHeight="1" x14ac:dyDescent="0.25">
      <c r="C113" s="84"/>
      <c r="D113" s="70"/>
      <c r="E113" s="70"/>
      <c r="F113" s="44" t="s">
        <v>72</v>
      </c>
      <c r="G113" s="46">
        <v>0</v>
      </c>
      <c r="H113" s="46">
        <v>0</v>
      </c>
      <c r="I113" s="46">
        <v>0</v>
      </c>
      <c r="J113" s="26"/>
    </row>
    <row r="114" spans="3:10" s="6" customFormat="1" ht="34.15" hidden="1" customHeight="1" x14ac:dyDescent="0.25">
      <c r="C114" s="84"/>
      <c r="D114" s="70"/>
      <c r="E114" s="70"/>
      <c r="F114" s="44" t="s">
        <v>41</v>
      </c>
      <c r="G114" s="46">
        <f>G112</f>
        <v>0</v>
      </c>
      <c r="H114" s="46">
        <f>H112</f>
        <v>0</v>
      </c>
      <c r="I114" s="46">
        <f>I112</f>
        <v>0</v>
      </c>
      <c r="J114" s="26" t="s">
        <v>22</v>
      </c>
    </row>
    <row r="115" spans="3:10" s="6" customFormat="1" ht="1.9" hidden="1" customHeight="1" x14ac:dyDescent="0.25">
      <c r="C115" s="84" t="s">
        <v>107</v>
      </c>
      <c r="D115" s="70" t="s">
        <v>82</v>
      </c>
      <c r="E115" s="70" t="s">
        <v>1</v>
      </c>
      <c r="F115" s="44" t="s">
        <v>69</v>
      </c>
      <c r="G115" s="46">
        <v>0</v>
      </c>
      <c r="H115" s="46">
        <v>0</v>
      </c>
      <c r="I115" s="46">
        <v>0</v>
      </c>
      <c r="J115" s="26"/>
    </row>
    <row r="116" spans="3:10" s="6" customFormat="1" ht="57" hidden="1" customHeight="1" x14ac:dyDescent="0.25">
      <c r="C116" s="84"/>
      <c r="D116" s="70"/>
      <c r="E116" s="70"/>
      <c r="F116" s="44" t="s">
        <v>70</v>
      </c>
      <c r="G116" s="46">
        <v>0</v>
      </c>
      <c r="H116" s="46">
        <v>0</v>
      </c>
      <c r="I116" s="46">
        <v>0</v>
      </c>
      <c r="J116" s="26"/>
    </row>
    <row r="117" spans="3:10" s="6" customFormat="1" ht="43.15" hidden="1" customHeight="1" x14ac:dyDescent="0.25">
      <c r="C117" s="84"/>
      <c r="D117" s="70"/>
      <c r="E117" s="70"/>
      <c r="F117" s="44" t="s">
        <v>71</v>
      </c>
      <c r="G117" s="46">
        <v>0</v>
      </c>
      <c r="H117" s="46">
        <v>0</v>
      </c>
      <c r="I117" s="46">
        <v>0</v>
      </c>
      <c r="J117" s="26"/>
    </row>
    <row r="118" spans="3:10" s="6" customFormat="1" ht="41.45" hidden="1" customHeight="1" x14ac:dyDescent="0.25">
      <c r="C118" s="84"/>
      <c r="D118" s="70"/>
      <c r="E118" s="43"/>
      <c r="F118" s="44" t="s">
        <v>72</v>
      </c>
      <c r="G118" s="46">
        <v>0</v>
      </c>
      <c r="H118" s="46">
        <v>0</v>
      </c>
      <c r="I118" s="46">
        <v>0</v>
      </c>
      <c r="J118" s="26"/>
    </row>
    <row r="119" spans="3:10" s="6" customFormat="1" ht="21" hidden="1" customHeight="1" x14ac:dyDescent="0.25">
      <c r="C119" s="54"/>
      <c r="D119" s="70"/>
      <c r="E119" s="43"/>
      <c r="F119" s="44" t="s">
        <v>41</v>
      </c>
      <c r="G119" s="46">
        <f>SUM(G115:G118)</f>
        <v>0</v>
      </c>
      <c r="H119" s="46">
        <f>SUM(H115:H118)</f>
        <v>0</v>
      </c>
      <c r="I119" s="46">
        <f>SUM(I115:I118)</f>
        <v>0</v>
      </c>
      <c r="J119" s="26" t="s">
        <v>64</v>
      </c>
    </row>
    <row r="120" spans="3:10" s="6" customFormat="1" ht="44.45" hidden="1" customHeight="1" x14ac:dyDescent="0.25">
      <c r="C120" s="54" t="s">
        <v>77</v>
      </c>
      <c r="D120" s="43" t="s">
        <v>55</v>
      </c>
      <c r="E120" s="70" t="s">
        <v>1</v>
      </c>
      <c r="F120" s="44" t="s">
        <v>69</v>
      </c>
      <c r="G120" s="46">
        <v>0</v>
      </c>
      <c r="H120" s="46">
        <v>0</v>
      </c>
      <c r="I120" s="46">
        <v>0</v>
      </c>
      <c r="J120" s="26"/>
    </row>
    <row r="121" spans="3:10" s="6" customFormat="1" ht="61.9" hidden="1" customHeight="1" x14ac:dyDescent="0.25">
      <c r="C121" s="54"/>
      <c r="D121" s="43"/>
      <c r="E121" s="70"/>
      <c r="F121" s="44" t="s">
        <v>70</v>
      </c>
      <c r="G121" s="46">
        <v>0</v>
      </c>
      <c r="H121" s="46">
        <v>0</v>
      </c>
      <c r="I121" s="46">
        <v>0</v>
      </c>
      <c r="J121" s="26"/>
    </row>
    <row r="122" spans="3:10" s="6" customFormat="1" ht="43.15" hidden="1" customHeight="1" x14ac:dyDescent="0.25">
      <c r="C122" s="54"/>
      <c r="D122" s="43"/>
      <c r="E122" s="70"/>
      <c r="F122" s="44" t="s">
        <v>71</v>
      </c>
      <c r="G122" s="46">
        <v>0</v>
      </c>
      <c r="H122" s="46">
        <v>0</v>
      </c>
      <c r="I122" s="46">
        <v>0</v>
      </c>
      <c r="J122" s="26"/>
    </row>
    <row r="123" spans="3:10" s="6" customFormat="1" ht="40.15" hidden="1" customHeight="1" x14ac:dyDescent="0.25">
      <c r="C123" s="54"/>
      <c r="D123" s="43"/>
      <c r="E123" s="43"/>
      <c r="F123" s="44" t="s">
        <v>72</v>
      </c>
      <c r="G123" s="46">
        <v>0</v>
      </c>
      <c r="H123" s="46">
        <v>0</v>
      </c>
      <c r="I123" s="46">
        <v>0</v>
      </c>
      <c r="J123" s="26"/>
    </row>
    <row r="124" spans="3:10" s="6" customFormat="1" ht="30" hidden="1" customHeight="1" x14ac:dyDescent="0.25">
      <c r="C124" s="54"/>
      <c r="D124" s="43"/>
      <c r="E124" s="43"/>
      <c r="F124" s="44" t="s">
        <v>41</v>
      </c>
      <c r="G124" s="46">
        <f>SUM(G120:G123)</f>
        <v>0</v>
      </c>
      <c r="H124" s="46">
        <f>SUM(H120:H123)</f>
        <v>0</v>
      </c>
      <c r="I124" s="46">
        <f>SUM(I120:I123)</f>
        <v>0</v>
      </c>
      <c r="J124" s="26"/>
    </row>
    <row r="125" spans="3:10" s="6" customFormat="1" ht="35.450000000000003" hidden="1" customHeight="1" x14ac:dyDescent="0.25">
      <c r="C125" s="54" t="s">
        <v>79</v>
      </c>
      <c r="D125" s="70" t="s">
        <v>78</v>
      </c>
      <c r="E125" s="70" t="s">
        <v>1</v>
      </c>
      <c r="F125" s="44" t="s">
        <v>69</v>
      </c>
      <c r="G125" s="46">
        <v>0</v>
      </c>
      <c r="H125" s="46">
        <v>0</v>
      </c>
      <c r="I125" s="46">
        <v>0</v>
      </c>
      <c r="J125" s="26"/>
    </row>
    <row r="126" spans="3:10" s="6" customFormat="1" ht="55.15" hidden="1" customHeight="1" x14ac:dyDescent="0.25">
      <c r="C126" s="54"/>
      <c r="D126" s="72"/>
      <c r="E126" s="72"/>
      <c r="F126" s="44" t="s">
        <v>70</v>
      </c>
      <c r="G126" s="46">
        <v>0</v>
      </c>
      <c r="H126" s="46">
        <v>0</v>
      </c>
      <c r="I126" s="46">
        <v>0</v>
      </c>
      <c r="J126" s="26"/>
    </row>
    <row r="127" spans="3:10" s="6" customFormat="1" ht="44.45" hidden="1" customHeight="1" x14ac:dyDescent="0.25">
      <c r="C127" s="54"/>
      <c r="D127" s="43"/>
      <c r="E127" s="43"/>
      <c r="F127" s="44" t="s">
        <v>71</v>
      </c>
      <c r="G127" s="46">
        <v>0</v>
      </c>
      <c r="H127" s="46">
        <v>0</v>
      </c>
      <c r="I127" s="46">
        <v>0</v>
      </c>
      <c r="J127" s="26"/>
    </row>
    <row r="128" spans="3:10" s="6" customFormat="1" ht="35.450000000000003" hidden="1" customHeight="1" x14ac:dyDescent="0.25">
      <c r="C128" s="54"/>
      <c r="D128" s="43"/>
      <c r="E128" s="70"/>
      <c r="F128" s="44" t="s">
        <v>72</v>
      </c>
      <c r="G128" s="46">
        <v>0</v>
      </c>
      <c r="H128" s="46">
        <v>0</v>
      </c>
      <c r="I128" s="46">
        <v>0</v>
      </c>
      <c r="J128" s="26"/>
    </row>
    <row r="129" spans="3:10" s="6" customFormat="1" ht="48.6" hidden="1" customHeight="1" x14ac:dyDescent="0.25">
      <c r="C129" s="54"/>
      <c r="D129" s="43"/>
      <c r="E129" s="70"/>
      <c r="F129" s="44" t="s">
        <v>41</v>
      </c>
      <c r="G129" s="46">
        <v>0</v>
      </c>
      <c r="H129" s="46">
        <v>0</v>
      </c>
      <c r="I129" s="46">
        <v>0</v>
      </c>
      <c r="J129" s="26"/>
    </row>
    <row r="130" spans="3:10" s="6" customFormat="1" ht="37.15" hidden="1" customHeight="1" x14ac:dyDescent="0.25">
      <c r="C130" s="54" t="s">
        <v>90</v>
      </c>
      <c r="D130" s="70" t="s">
        <v>91</v>
      </c>
      <c r="E130" s="70" t="s">
        <v>1</v>
      </c>
      <c r="F130" s="44" t="s">
        <v>69</v>
      </c>
      <c r="G130" s="46">
        <v>0</v>
      </c>
      <c r="H130" s="46">
        <v>0</v>
      </c>
      <c r="I130" s="46">
        <v>0</v>
      </c>
      <c r="J130" s="26"/>
    </row>
    <row r="131" spans="3:10" s="6" customFormat="1" ht="36.6" hidden="1" customHeight="1" x14ac:dyDescent="0.25">
      <c r="C131" s="54"/>
      <c r="D131" s="70"/>
      <c r="E131" s="72"/>
      <c r="F131" s="44" t="s">
        <v>70</v>
      </c>
      <c r="G131" s="46">
        <v>0</v>
      </c>
      <c r="H131" s="46">
        <v>0</v>
      </c>
      <c r="I131" s="46">
        <v>0</v>
      </c>
      <c r="J131" s="26"/>
    </row>
    <row r="132" spans="3:10" s="6" customFormat="1" ht="37.15" hidden="1" customHeight="1" x14ac:dyDescent="0.25">
      <c r="C132" s="54"/>
      <c r="D132" s="43"/>
      <c r="E132" s="72"/>
      <c r="F132" s="44" t="s">
        <v>71</v>
      </c>
      <c r="G132" s="46">
        <v>0</v>
      </c>
      <c r="H132" s="46">
        <v>0</v>
      </c>
      <c r="I132" s="46">
        <v>0</v>
      </c>
      <c r="J132" s="26"/>
    </row>
    <row r="133" spans="3:10" s="6" customFormat="1" ht="48.6" hidden="1" customHeight="1" x14ac:dyDescent="0.25">
      <c r="C133" s="54"/>
      <c r="D133" s="43"/>
      <c r="E133" s="43"/>
      <c r="F133" s="44" t="s">
        <v>72</v>
      </c>
      <c r="G133" s="46">
        <v>0</v>
      </c>
      <c r="H133" s="46">
        <v>0</v>
      </c>
      <c r="I133" s="46">
        <v>0</v>
      </c>
      <c r="J133" s="26"/>
    </row>
    <row r="134" spans="3:10" s="6" customFormat="1" ht="31.15" hidden="1" customHeight="1" x14ac:dyDescent="0.25">
      <c r="C134" s="54"/>
      <c r="D134" s="43"/>
      <c r="E134" s="43"/>
      <c r="F134" s="44" t="s">
        <v>41</v>
      </c>
      <c r="G134" s="46">
        <f>G130+G131+G132+G133</f>
        <v>0</v>
      </c>
      <c r="H134" s="46">
        <f>H130+H131+H132+H133</f>
        <v>0</v>
      </c>
      <c r="I134" s="46">
        <f>I130+I131+I132+I133</f>
        <v>0</v>
      </c>
      <c r="J134" s="26"/>
    </row>
    <row r="135" spans="3:10" s="6" customFormat="1" ht="35.450000000000003" hidden="1" customHeight="1" x14ac:dyDescent="0.25">
      <c r="C135" s="54" t="s">
        <v>94</v>
      </c>
      <c r="D135" s="70" t="s">
        <v>93</v>
      </c>
      <c r="E135" s="70" t="s">
        <v>1</v>
      </c>
      <c r="F135" s="44" t="s">
        <v>69</v>
      </c>
      <c r="G135" s="46">
        <v>0</v>
      </c>
      <c r="H135" s="46">
        <v>0</v>
      </c>
      <c r="I135" s="46">
        <v>0</v>
      </c>
      <c r="J135" s="26"/>
    </row>
    <row r="136" spans="3:10" s="6" customFormat="1" ht="59.45" hidden="1" customHeight="1" x14ac:dyDescent="0.25">
      <c r="C136" s="54"/>
      <c r="D136" s="70"/>
      <c r="E136" s="70"/>
      <c r="F136" s="44" t="s">
        <v>70</v>
      </c>
      <c r="G136" s="46">
        <v>0</v>
      </c>
      <c r="H136" s="46">
        <v>0</v>
      </c>
      <c r="I136" s="46">
        <v>0</v>
      </c>
      <c r="J136" s="26"/>
    </row>
    <row r="137" spans="3:10" s="6" customFormat="1" ht="48.6" hidden="1" customHeight="1" x14ac:dyDescent="0.25">
      <c r="C137" s="54"/>
      <c r="D137" s="43"/>
      <c r="E137" s="43"/>
      <c r="F137" s="44" t="s">
        <v>71</v>
      </c>
      <c r="G137" s="46">
        <v>0</v>
      </c>
      <c r="H137" s="46">
        <v>0</v>
      </c>
      <c r="I137" s="46">
        <v>0</v>
      </c>
      <c r="J137" s="26"/>
    </row>
    <row r="138" spans="3:10" s="6" customFormat="1" ht="48.6" hidden="1" customHeight="1" x14ac:dyDescent="0.25">
      <c r="C138" s="54"/>
      <c r="D138" s="43"/>
      <c r="E138" s="43"/>
      <c r="F138" s="44" t="s">
        <v>72</v>
      </c>
      <c r="G138" s="46">
        <v>0</v>
      </c>
      <c r="H138" s="46">
        <v>0</v>
      </c>
      <c r="I138" s="46">
        <v>0</v>
      </c>
      <c r="J138" s="26"/>
    </row>
    <row r="139" spans="3:10" s="6" customFormat="1" ht="39.6" hidden="1" customHeight="1" x14ac:dyDescent="0.25">
      <c r="C139" s="54"/>
      <c r="D139" s="43"/>
      <c r="E139" s="43"/>
      <c r="F139" s="44" t="s">
        <v>41</v>
      </c>
      <c r="G139" s="46">
        <f>G135+G136+G137+G138</f>
        <v>0</v>
      </c>
      <c r="H139" s="46">
        <f>H135+H136+H137+H138</f>
        <v>0</v>
      </c>
      <c r="I139" s="46">
        <f>I135+I136+I137+I138</f>
        <v>0</v>
      </c>
      <c r="J139" s="26"/>
    </row>
    <row r="140" spans="3:10" s="6" customFormat="1" ht="47.25" customHeight="1" x14ac:dyDescent="0.25">
      <c r="C140" s="83" t="s">
        <v>117</v>
      </c>
      <c r="D140" s="76" t="s">
        <v>179</v>
      </c>
      <c r="E140" s="76" t="s">
        <v>1</v>
      </c>
      <c r="F140" s="44" t="s">
        <v>69</v>
      </c>
      <c r="G140" s="46">
        <v>0</v>
      </c>
      <c r="H140" s="46">
        <v>0</v>
      </c>
      <c r="I140" s="46">
        <v>0</v>
      </c>
      <c r="J140" s="26"/>
    </row>
    <row r="141" spans="3:10" s="6" customFormat="1" ht="67.5" customHeight="1" x14ac:dyDescent="0.25">
      <c r="C141" s="69"/>
      <c r="D141" s="77"/>
      <c r="E141" s="77"/>
      <c r="F141" s="44" t="s">
        <v>70</v>
      </c>
      <c r="G141" s="46">
        <v>0</v>
      </c>
      <c r="H141" s="46">
        <v>0</v>
      </c>
      <c r="I141" s="46">
        <v>0</v>
      </c>
      <c r="J141" s="26"/>
    </row>
    <row r="142" spans="3:10" s="6" customFormat="1" ht="45.75" customHeight="1" x14ac:dyDescent="0.25">
      <c r="C142" s="69"/>
      <c r="D142" s="77"/>
      <c r="E142" s="77"/>
      <c r="F142" s="44" t="s">
        <v>71</v>
      </c>
      <c r="G142" s="46">
        <v>571200</v>
      </c>
      <c r="H142" s="46">
        <v>571200</v>
      </c>
      <c r="I142" s="46">
        <v>571200</v>
      </c>
      <c r="J142" s="26"/>
    </row>
    <row r="143" spans="3:10" s="6" customFormat="1" ht="41.25" customHeight="1" x14ac:dyDescent="0.25">
      <c r="C143" s="69"/>
      <c r="D143" s="77"/>
      <c r="E143" s="77"/>
      <c r="F143" s="44" t="s">
        <v>72</v>
      </c>
      <c r="G143" s="46">
        <v>0</v>
      </c>
      <c r="H143" s="46">
        <v>0</v>
      </c>
      <c r="I143" s="46">
        <v>0</v>
      </c>
      <c r="J143" s="26"/>
    </row>
    <row r="144" spans="3:10" s="6" customFormat="1" ht="29.25" customHeight="1" x14ac:dyDescent="0.25">
      <c r="C144" s="69"/>
      <c r="D144" s="78"/>
      <c r="E144" s="78"/>
      <c r="F144" s="44" t="s">
        <v>41</v>
      </c>
      <c r="G144" s="46">
        <f>G140+G141+G142+G143</f>
        <v>571200</v>
      </c>
      <c r="H144" s="46">
        <f>H140+H141+H142+H143</f>
        <v>571200</v>
      </c>
      <c r="I144" s="46">
        <f>I140+I141+I142+I143</f>
        <v>571200</v>
      </c>
      <c r="J144" s="26"/>
    </row>
    <row r="145" spans="3:10" s="6" customFormat="1" ht="38.450000000000003" hidden="1" customHeight="1" x14ac:dyDescent="0.25">
      <c r="C145" s="83" t="s">
        <v>107</v>
      </c>
      <c r="D145" s="70" t="s">
        <v>93</v>
      </c>
      <c r="E145" s="70" t="s">
        <v>97</v>
      </c>
      <c r="F145" s="44" t="s">
        <v>69</v>
      </c>
      <c r="G145" s="46">
        <v>0</v>
      </c>
      <c r="H145" s="46">
        <v>0</v>
      </c>
      <c r="I145" s="46">
        <v>0</v>
      </c>
      <c r="J145" s="26"/>
    </row>
    <row r="146" spans="3:10" s="6" customFormat="1" ht="38.450000000000003" hidden="1" customHeight="1" x14ac:dyDescent="0.25">
      <c r="C146" s="83"/>
      <c r="D146" s="70"/>
      <c r="E146" s="70"/>
      <c r="F146" s="44" t="s">
        <v>70</v>
      </c>
      <c r="G146" s="46">
        <v>0</v>
      </c>
      <c r="H146" s="46">
        <v>0</v>
      </c>
      <c r="I146" s="46">
        <v>0</v>
      </c>
      <c r="J146" s="26"/>
    </row>
    <row r="147" spans="3:10" s="6" customFormat="1" ht="38.450000000000003" hidden="1" customHeight="1" x14ac:dyDescent="0.25">
      <c r="C147" s="83"/>
      <c r="D147" s="70"/>
      <c r="E147" s="70"/>
      <c r="F147" s="44" t="s">
        <v>71</v>
      </c>
      <c r="G147" s="46">
        <v>0</v>
      </c>
      <c r="H147" s="46">
        <v>0</v>
      </c>
      <c r="I147" s="46">
        <v>0</v>
      </c>
      <c r="J147" s="26"/>
    </row>
    <row r="148" spans="3:10" s="6" customFormat="1" ht="38.450000000000003" hidden="1" customHeight="1" x14ac:dyDescent="0.25">
      <c r="C148" s="83"/>
      <c r="D148" s="70"/>
      <c r="E148" s="70"/>
      <c r="F148" s="44" t="s">
        <v>72</v>
      </c>
      <c r="G148" s="46">
        <v>0</v>
      </c>
      <c r="H148" s="46">
        <v>0</v>
      </c>
      <c r="I148" s="46">
        <v>0</v>
      </c>
      <c r="J148" s="26"/>
    </row>
    <row r="149" spans="3:10" s="6" customFormat="1" ht="38.450000000000003" hidden="1" customHeight="1" x14ac:dyDescent="0.25">
      <c r="C149" s="83"/>
      <c r="D149" s="70"/>
      <c r="E149" s="70"/>
      <c r="F149" s="44" t="s">
        <v>41</v>
      </c>
      <c r="G149" s="46">
        <f>G145+G146+G147+G148</f>
        <v>0</v>
      </c>
      <c r="H149" s="46">
        <f>H145+H146+H147+H148</f>
        <v>0</v>
      </c>
      <c r="I149" s="46">
        <f>I145+I146+I147+I148</f>
        <v>0</v>
      </c>
      <c r="J149" s="26" t="s">
        <v>135</v>
      </c>
    </row>
    <row r="150" spans="3:10" s="6" customFormat="1" ht="0.6" hidden="1" customHeight="1" x14ac:dyDescent="0.25">
      <c r="C150" s="55"/>
      <c r="D150" s="70"/>
      <c r="E150" s="70" t="s">
        <v>97</v>
      </c>
      <c r="F150" s="44" t="s">
        <v>69</v>
      </c>
      <c r="G150" s="46">
        <v>0</v>
      </c>
      <c r="H150" s="46">
        <v>0</v>
      </c>
      <c r="I150" s="46">
        <v>0</v>
      </c>
      <c r="J150" s="26"/>
    </row>
    <row r="151" spans="3:10" s="6" customFormat="1" ht="60.6" hidden="1" customHeight="1" x14ac:dyDescent="0.25">
      <c r="C151" s="53"/>
      <c r="D151" s="70"/>
      <c r="E151" s="70"/>
      <c r="F151" s="44" t="s">
        <v>70</v>
      </c>
      <c r="G151" s="46">
        <v>0</v>
      </c>
      <c r="H151" s="46">
        <v>0</v>
      </c>
      <c r="I151" s="46">
        <v>0</v>
      </c>
      <c r="J151" s="26"/>
    </row>
    <row r="152" spans="3:10" s="6" customFormat="1" ht="38.450000000000003" hidden="1" customHeight="1" x14ac:dyDescent="0.25">
      <c r="C152" s="53"/>
      <c r="D152" s="43"/>
      <c r="E152" s="70"/>
      <c r="F152" s="44" t="s">
        <v>71</v>
      </c>
      <c r="G152" s="46"/>
      <c r="H152" s="46"/>
      <c r="I152" s="46"/>
      <c r="J152" s="26"/>
    </row>
    <row r="153" spans="3:10" s="6" customFormat="1" ht="38.25" hidden="1" customHeight="1" x14ac:dyDescent="0.25">
      <c r="C153" s="53"/>
      <c r="D153" s="43"/>
      <c r="E153" s="70"/>
      <c r="F153" s="44" t="s">
        <v>72</v>
      </c>
      <c r="G153" s="46">
        <v>0</v>
      </c>
      <c r="H153" s="46">
        <v>0</v>
      </c>
      <c r="I153" s="46">
        <v>0</v>
      </c>
      <c r="J153" s="26"/>
    </row>
    <row r="154" spans="3:10" s="6" customFormat="1" ht="0.6" hidden="1" customHeight="1" x14ac:dyDescent="0.25">
      <c r="C154" s="53"/>
      <c r="D154" s="43"/>
      <c r="E154" s="43"/>
      <c r="F154" s="44" t="s">
        <v>41</v>
      </c>
      <c r="G154" s="46">
        <f>G150+G151+G152+G153</f>
        <v>0</v>
      </c>
      <c r="H154" s="46">
        <f>H150+H151+H152+H153</f>
        <v>0</v>
      </c>
      <c r="I154" s="46">
        <f>I150+I151+I152+I153</f>
        <v>0</v>
      </c>
      <c r="J154" s="26"/>
    </row>
    <row r="155" spans="3:10" s="6" customFormat="1" ht="42.6" hidden="1" customHeight="1" x14ac:dyDescent="0.25">
      <c r="C155" s="55" t="s">
        <v>105</v>
      </c>
      <c r="D155" s="70" t="s">
        <v>92</v>
      </c>
      <c r="E155" s="43" t="s">
        <v>98</v>
      </c>
      <c r="F155" s="44" t="s">
        <v>69</v>
      </c>
      <c r="G155" s="46">
        <v>0</v>
      </c>
      <c r="H155" s="46">
        <v>0</v>
      </c>
      <c r="I155" s="46">
        <v>0</v>
      </c>
      <c r="J155" s="26"/>
    </row>
    <row r="156" spans="3:10" s="6" customFormat="1" ht="58.9" hidden="1" customHeight="1" x14ac:dyDescent="0.25">
      <c r="C156" s="53"/>
      <c r="D156" s="70"/>
      <c r="E156" s="43"/>
      <c r="F156" s="44" t="s">
        <v>70</v>
      </c>
      <c r="G156" s="46">
        <v>0</v>
      </c>
      <c r="H156" s="46">
        <v>0</v>
      </c>
      <c r="I156" s="46">
        <v>0</v>
      </c>
      <c r="J156" s="26"/>
    </row>
    <row r="157" spans="3:10" s="6" customFormat="1" ht="34.15" hidden="1" customHeight="1" x14ac:dyDescent="0.25">
      <c r="C157" s="53"/>
      <c r="D157" s="43"/>
      <c r="E157" s="43"/>
      <c r="F157" s="44" t="s">
        <v>71</v>
      </c>
      <c r="G157" s="46">
        <v>0</v>
      </c>
      <c r="H157" s="46">
        <v>0</v>
      </c>
      <c r="I157" s="46">
        <v>0</v>
      </c>
      <c r="J157" s="26"/>
    </row>
    <row r="158" spans="3:10" s="6" customFormat="1" ht="43.15" hidden="1" customHeight="1" x14ac:dyDescent="0.25">
      <c r="C158" s="53"/>
      <c r="D158" s="43"/>
      <c r="E158" s="43"/>
      <c r="F158" s="44" t="s">
        <v>72</v>
      </c>
      <c r="G158" s="46">
        <v>0</v>
      </c>
      <c r="H158" s="46">
        <v>0</v>
      </c>
      <c r="I158" s="46">
        <v>0</v>
      </c>
      <c r="J158" s="26"/>
    </row>
    <row r="159" spans="3:10" s="6" customFormat="1" ht="51" hidden="1" customHeight="1" x14ac:dyDescent="0.25">
      <c r="C159" s="53"/>
      <c r="D159" s="43"/>
      <c r="E159" s="43"/>
      <c r="F159" s="44" t="s">
        <v>41</v>
      </c>
      <c r="G159" s="46">
        <f>G155+G156+G157+G158</f>
        <v>0</v>
      </c>
      <c r="H159" s="46">
        <f>H155+H156+H157+H158</f>
        <v>0</v>
      </c>
      <c r="I159" s="46">
        <f>I155+I156+I157+I158</f>
        <v>0</v>
      </c>
      <c r="J159" s="26" t="s">
        <v>96</v>
      </c>
    </row>
    <row r="160" spans="3:10" s="6" customFormat="1" ht="127.5" hidden="1" customHeight="1" x14ac:dyDescent="0.25">
      <c r="C160" s="73" t="s">
        <v>211</v>
      </c>
      <c r="D160" s="76" t="s">
        <v>225</v>
      </c>
      <c r="E160" s="76" t="s">
        <v>1</v>
      </c>
      <c r="F160" s="44" t="s">
        <v>69</v>
      </c>
      <c r="G160" s="46">
        <v>0</v>
      </c>
      <c r="H160" s="46">
        <v>0</v>
      </c>
      <c r="I160" s="46">
        <v>0</v>
      </c>
      <c r="J160" s="26"/>
    </row>
    <row r="161" spans="3:10" s="6" customFormat="1" ht="56.25" hidden="1" customHeight="1" x14ac:dyDescent="0.25">
      <c r="C161" s="74"/>
      <c r="D161" s="77"/>
      <c r="E161" s="77"/>
      <c r="F161" s="44" t="s">
        <v>70</v>
      </c>
      <c r="G161" s="46">
        <v>0</v>
      </c>
      <c r="H161" s="46">
        <v>0</v>
      </c>
      <c r="I161" s="46">
        <v>0</v>
      </c>
      <c r="J161" s="26"/>
    </row>
    <row r="162" spans="3:10" s="6" customFormat="1" ht="42" hidden="1" customHeight="1" x14ac:dyDescent="0.25">
      <c r="C162" s="74"/>
      <c r="D162" s="77"/>
      <c r="E162" s="77"/>
      <c r="F162" s="44" t="s">
        <v>71</v>
      </c>
      <c r="G162" s="46">
        <v>0</v>
      </c>
      <c r="H162" s="46">
        <v>0</v>
      </c>
      <c r="I162" s="46">
        <v>0</v>
      </c>
      <c r="J162" s="26"/>
    </row>
    <row r="163" spans="3:10" s="6" customFormat="1" ht="36.75" hidden="1" customHeight="1" x14ac:dyDescent="0.25">
      <c r="C163" s="74"/>
      <c r="D163" s="77"/>
      <c r="E163" s="77"/>
      <c r="F163" s="44" t="s">
        <v>72</v>
      </c>
      <c r="G163" s="46">
        <v>0</v>
      </c>
      <c r="H163" s="46">
        <v>0</v>
      </c>
      <c r="I163" s="46">
        <v>0</v>
      </c>
      <c r="J163" s="26"/>
    </row>
    <row r="164" spans="3:10" s="6" customFormat="1" ht="27" hidden="1" customHeight="1" x14ac:dyDescent="0.25">
      <c r="C164" s="75"/>
      <c r="D164" s="78"/>
      <c r="E164" s="78"/>
      <c r="F164" s="44" t="s">
        <v>41</v>
      </c>
      <c r="G164" s="46">
        <f>G162</f>
        <v>0</v>
      </c>
      <c r="H164" s="46">
        <v>0</v>
      </c>
      <c r="I164" s="46">
        <v>0</v>
      </c>
      <c r="J164" s="26"/>
    </row>
    <row r="165" spans="3:10" s="6" customFormat="1" ht="44.25" customHeight="1" x14ac:dyDescent="0.25">
      <c r="C165" s="73" t="s">
        <v>96</v>
      </c>
      <c r="D165" s="76" t="s">
        <v>93</v>
      </c>
      <c r="E165" s="76" t="s">
        <v>97</v>
      </c>
      <c r="F165" s="44" t="s">
        <v>69</v>
      </c>
      <c r="G165" s="46">
        <v>0</v>
      </c>
      <c r="H165" s="46">
        <v>0</v>
      </c>
      <c r="I165" s="46">
        <v>0</v>
      </c>
      <c r="J165" s="26"/>
    </row>
    <row r="166" spans="3:10" s="6" customFormat="1" ht="60" customHeight="1" x14ac:dyDescent="0.25">
      <c r="C166" s="74"/>
      <c r="D166" s="77"/>
      <c r="E166" s="77"/>
      <c r="F166" s="44" t="s">
        <v>70</v>
      </c>
      <c r="G166" s="46">
        <v>0</v>
      </c>
      <c r="H166" s="46">
        <v>0</v>
      </c>
      <c r="I166" s="46">
        <v>0</v>
      </c>
      <c r="J166" s="26"/>
    </row>
    <row r="167" spans="3:10" s="6" customFormat="1" ht="40.5" customHeight="1" x14ac:dyDescent="0.25">
      <c r="C167" s="74"/>
      <c r="D167" s="77"/>
      <c r="E167" s="77"/>
      <c r="F167" s="44" t="s">
        <v>71</v>
      </c>
      <c r="G167" s="46">
        <v>3125345</v>
      </c>
      <c r="H167" s="46">
        <v>2604945</v>
      </c>
      <c r="I167" s="46">
        <v>2604945</v>
      </c>
      <c r="J167" s="26"/>
    </row>
    <row r="168" spans="3:10" s="6" customFormat="1" ht="40.5" customHeight="1" x14ac:dyDescent="0.25">
      <c r="C168" s="74"/>
      <c r="D168" s="77"/>
      <c r="E168" s="77"/>
      <c r="F168" s="44" t="s">
        <v>72</v>
      </c>
      <c r="G168" s="46">
        <v>0</v>
      </c>
      <c r="H168" s="46">
        <v>0</v>
      </c>
      <c r="I168" s="46">
        <v>0</v>
      </c>
      <c r="J168" s="26"/>
    </row>
    <row r="169" spans="3:10" s="6" customFormat="1" ht="31.5" customHeight="1" x14ac:dyDescent="0.25">
      <c r="C169" s="75"/>
      <c r="D169" s="78"/>
      <c r="E169" s="78"/>
      <c r="F169" s="44" t="s">
        <v>41</v>
      </c>
      <c r="G169" s="46">
        <f>G165+G166+G167+G168</f>
        <v>3125345</v>
      </c>
      <c r="H169" s="46">
        <f>H165+H166+H167+H168</f>
        <v>2604945</v>
      </c>
      <c r="I169" s="46">
        <f>I165+I166+I167+I168</f>
        <v>2604945</v>
      </c>
      <c r="J169" s="26"/>
    </row>
    <row r="170" spans="3:10" s="6" customFormat="1" ht="54.75" customHeight="1" x14ac:dyDescent="0.25">
      <c r="C170" s="71">
        <v>4</v>
      </c>
      <c r="D170" s="70" t="s">
        <v>16</v>
      </c>
      <c r="E170" s="70" t="s">
        <v>1</v>
      </c>
      <c r="F170" s="44" t="s">
        <v>69</v>
      </c>
      <c r="G170" s="46">
        <f>G175+G180+G210+G215+G220+G225+G230+G235+G245+G250+G255+G260</f>
        <v>50497925.399999999</v>
      </c>
      <c r="H170" s="46">
        <f t="shared" ref="H170:I170" si="8">H175+H180+H210+H215+H220+H225+H230+H235+H245+H250+H255+H260</f>
        <v>51056105.68</v>
      </c>
      <c r="I170" s="46">
        <f t="shared" si="8"/>
        <v>51056105.68</v>
      </c>
      <c r="J170" s="26"/>
    </row>
    <row r="171" spans="3:10" s="6" customFormat="1" ht="56.25" customHeight="1" x14ac:dyDescent="0.25">
      <c r="C171" s="71"/>
      <c r="D171" s="70"/>
      <c r="E171" s="70"/>
      <c r="F171" s="44" t="s">
        <v>70</v>
      </c>
      <c r="G171" s="46">
        <f>SUM(G176+G181+G196+G211+G216+G221+G226+G231+G236+G246+G251)</f>
        <v>3170512</v>
      </c>
      <c r="H171" s="46">
        <f>SUM(H176+H181+H196+H211+H216+H221+H226+H231+H236+H246+H251)</f>
        <v>6756</v>
      </c>
      <c r="I171" s="46">
        <f>SUM(I176+I181+I196+I211+I216+I221+I226+I231+I236+I246+I251)</f>
        <v>7309</v>
      </c>
      <c r="J171" s="26"/>
    </row>
    <row r="172" spans="3:10" s="5" customFormat="1" ht="40.5" customHeight="1" x14ac:dyDescent="0.25">
      <c r="C172" s="71"/>
      <c r="D172" s="70"/>
      <c r="E172" s="70"/>
      <c r="F172" s="44" t="s">
        <v>71</v>
      </c>
      <c r="G172" s="46">
        <f>G177+G182+G197+G212+G217+G222+G227+G232+G237+G247+G252</f>
        <v>0</v>
      </c>
      <c r="H172" s="46">
        <f>H177+H182+H197+H212+H217+H222+H227+H232+H237+H247+H252</f>
        <v>0</v>
      </c>
      <c r="I172" s="46">
        <f>I177+I182+I197+I212+I217+I222+I227+I232+I237+I247+I252</f>
        <v>0</v>
      </c>
      <c r="J172" s="26"/>
    </row>
    <row r="173" spans="3:10" s="5" customFormat="1" ht="60" customHeight="1" x14ac:dyDescent="0.25">
      <c r="C173" s="71"/>
      <c r="D173" s="70"/>
      <c r="E173" s="70"/>
      <c r="F173" s="44" t="s">
        <v>72</v>
      </c>
      <c r="G173" s="46">
        <v>0</v>
      </c>
      <c r="H173" s="46">
        <v>0</v>
      </c>
      <c r="I173" s="46">
        <v>0</v>
      </c>
      <c r="J173" s="26"/>
    </row>
    <row r="174" spans="3:10" s="5" customFormat="1" ht="41.25" customHeight="1" x14ac:dyDescent="0.25">
      <c r="C174" s="71"/>
      <c r="D174" s="70"/>
      <c r="E174" s="70"/>
      <c r="F174" s="44" t="s">
        <v>41</v>
      </c>
      <c r="G174" s="46">
        <f>G170+G171+G172+G173</f>
        <v>53668437.399999999</v>
      </c>
      <c r="H174" s="46">
        <f>H170+H171+H172+H173</f>
        <v>51062861.68</v>
      </c>
      <c r="I174" s="46">
        <f>I170+I171+I172+I173</f>
        <v>51063414.68</v>
      </c>
      <c r="J174" s="26"/>
    </row>
    <row r="175" spans="3:10" s="5" customFormat="1" ht="60.75" customHeight="1" x14ac:dyDescent="0.25">
      <c r="C175" s="73" t="s">
        <v>235</v>
      </c>
      <c r="D175" s="70" t="s">
        <v>148</v>
      </c>
      <c r="E175" s="76" t="s">
        <v>1</v>
      </c>
      <c r="F175" s="44" t="s">
        <v>69</v>
      </c>
      <c r="G175" s="46">
        <v>766676</v>
      </c>
      <c r="H175" s="46">
        <v>766676</v>
      </c>
      <c r="I175" s="46">
        <v>766676</v>
      </c>
      <c r="J175" s="26"/>
    </row>
    <row r="176" spans="3:10" s="5" customFormat="1" ht="61.5" customHeight="1" x14ac:dyDescent="0.25">
      <c r="C176" s="74"/>
      <c r="D176" s="70"/>
      <c r="E176" s="77"/>
      <c r="F176" s="44" t="s">
        <v>70</v>
      </c>
      <c r="G176" s="46">
        <v>0</v>
      </c>
      <c r="H176" s="46">
        <v>0</v>
      </c>
      <c r="I176" s="46">
        <v>0</v>
      </c>
      <c r="J176" s="26"/>
    </row>
    <row r="177" spans="3:10" s="5" customFormat="1" ht="40.5" customHeight="1" x14ac:dyDescent="0.25">
      <c r="C177" s="74"/>
      <c r="D177" s="70"/>
      <c r="E177" s="77"/>
      <c r="F177" s="44" t="s">
        <v>71</v>
      </c>
      <c r="G177" s="46">
        <v>0</v>
      </c>
      <c r="H177" s="46">
        <v>0</v>
      </c>
      <c r="I177" s="46">
        <v>0</v>
      </c>
      <c r="J177" s="26"/>
    </row>
    <row r="178" spans="3:10" s="5" customFormat="1" ht="42" customHeight="1" x14ac:dyDescent="0.25">
      <c r="C178" s="74"/>
      <c r="D178" s="70"/>
      <c r="E178" s="77"/>
      <c r="F178" s="44" t="s">
        <v>72</v>
      </c>
      <c r="G178" s="46">
        <v>0</v>
      </c>
      <c r="H178" s="46">
        <v>0</v>
      </c>
      <c r="I178" s="46">
        <v>0</v>
      </c>
      <c r="J178" s="26"/>
    </row>
    <row r="179" spans="3:10" s="5" customFormat="1" ht="111" customHeight="1" x14ac:dyDescent="0.25">
      <c r="C179" s="75"/>
      <c r="D179" s="70"/>
      <c r="E179" s="78"/>
      <c r="F179" s="56" t="s">
        <v>41</v>
      </c>
      <c r="G179" s="46">
        <f>G175+G176+G177+G178</f>
        <v>766676</v>
      </c>
      <c r="H179" s="46">
        <f>H175+H176+H177+H178</f>
        <v>766676</v>
      </c>
      <c r="I179" s="46">
        <f>I175+I176+I177+I178</f>
        <v>766676</v>
      </c>
      <c r="J179" s="26"/>
    </row>
    <row r="180" spans="3:10" s="5" customFormat="1" ht="44.25" customHeight="1" x14ac:dyDescent="0.25">
      <c r="C180" s="68" t="s">
        <v>236</v>
      </c>
      <c r="D180" s="61" t="s">
        <v>147</v>
      </c>
      <c r="E180" s="61" t="s">
        <v>1</v>
      </c>
      <c r="F180" s="44" t="s">
        <v>69</v>
      </c>
      <c r="G180" s="46">
        <v>766676</v>
      </c>
      <c r="H180" s="46">
        <v>766676</v>
      </c>
      <c r="I180" s="46">
        <v>766676</v>
      </c>
      <c r="J180" s="26"/>
    </row>
    <row r="181" spans="3:10" s="5" customFormat="1" ht="65.25" customHeight="1" x14ac:dyDescent="0.25">
      <c r="C181" s="68"/>
      <c r="D181" s="61"/>
      <c r="E181" s="61"/>
      <c r="F181" s="44" t="s">
        <v>70</v>
      </c>
      <c r="G181" s="46">
        <v>0</v>
      </c>
      <c r="H181" s="46">
        <v>0</v>
      </c>
      <c r="I181" s="46">
        <v>0</v>
      </c>
      <c r="J181" s="26"/>
    </row>
    <row r="182" spans="3:10" s="5" customFormat="1" ht="44.25" customHeight="1" x14ac:dyDescent="0.25">
      <c r="C182" s="68"/>
      <c r="D182" s="61"/>
      <c r="E182" s="61"/>
      <c r="F182" s="44" t="s">
        <v>71</v>
      </c>
      <c r="G182" s="46">
        <v>0</v>
      </c>
      <c r="H182" s="46">
        <v>0</v>
      </c>
      <c r="I182" s="46">
        <v>0</v>
      </c>
      <c r="J182" s="26"/>
    </row>
    <row r="183" spans="3:10" s="5" customFormat="1" ht="39.6" customHeight="1" x14ac:dyDescent="0.25">
      <c r="C183" s="68"/>
      <c r="D183" s="61"/>
      <c r="E183" s="61"/>
      <c r="F183" s="44" t="s">
        <v>72</v>
      </c>
      <c r="G183" s="46">
        <v>0</v>
      </c>
      <c r="H183" s="46">
        <v>0</v>
      </c>
      <c r="I183" s="46">
        <v>0</v>
      </c>
      <c r="J183" s="26"/>
    </row>
    <row r="184" spans="3:10" s="5" customFormat="1" ht="102.75" customHeight="1" x14ac:dyDescent="0.25">
      <c r="C184" s="68"/>
      <c r="D184" s="61"/>
      <c r="E184" s="61"/>
      <c r="F184" s="57" t="s">
        <v>41</v>
      </c>
      <c r="G184" s="46">
        <f>G180+G181+G182+G183</f>
        <v>766676</v>
      </c>
      <c r="H184" s="46">
        <f>H180+H181+H182+H183</f>
        <v>766676</v>
      </c>
      <c r="I184" s="46">
        <f>I180+I181+I182+I183</f>
        <v>766676</v>
      </c>
      <c r="J184" s="26"/>
    </row>
    <row r="185" spans="3:10" s="5" customFormat="1" ht="38.25" hidden="1" customHeight="1" x14ac:dyDescent="0.25">
      <c r="C185" s="68" t="s">
        <v>108</v>
      </c>
      <c r="D185" s="61" t="s">
        <v>149</v>
      </c>
      <c r="E185" s="61" t="s">
        <v>1</v>
      </c>
      <c r="F185" s="44" t="s">
        <v>69</v>
      </c>
      <c r="G185" s="46"/>
      <c r="H185" s="46"/>
      <c r="I185" s="46"/>
      <c r="J185" s="26"/>
    </row>
    <row r="186" spans="3:10" s="5" customFormat="1" ht="58.5" hidden="1" customHeight="1" x14ac:dyDescent="0.25">
      <c r="C186" s="68"/>
      <c r="D186" s="61"/>
      <c r="E186" s="61"/>
      <c r="F186" s="44" t="s">
        <v>70</v>
      </c>
      <c r="G186" s="46">
        <v>0</v>
      </c>
      <c r="H186" s="46">
        <v>0</v>
      </c>
      <c r="I186" s="46">
        <v>0</v>
      </c>
      <c r="J186" s="26"/>
    </row>
    <row r="187" spans="3:10" s="5" customFormat="1" ht="42" hidden="1" customHeight="1" x14ac:dyDescent="0.25">
      <c r="C187" s="68"/>
      <c r="D187" s="61"/>
      <c r="E187" s="42"/>
      <c r="F187" s="44" t="s">
        <v>71</v>
      </c>
      <c r="G187" s="46">
        <v>0</v>
      </c>
      <c r="H187" s="46">
        <v>0</v>
      </c>
      <c r="I187" s="46">
        <v>0</v>
      </c>
      <c r="J187" s="26"/>
    </row>
    <row r="188" spans="3:10" s="5" customFormat="1" ht="42.75" hidden="1" customHeight="1" x14ac:dyDescent="0.25">
      <c r="C188" s="68"/>
      <c r="D188" s="61"/>
      <c r="E188" s="42"/>
      <c r="F188" s="44" t="s">
        <v>72</v>
      </c>
      <c r="G188" s="46">
        <v>0</v>
      </c>
      <c r="H188" s="46">
        <v>0</v>
      </c>
      <c r="I188" s="46">
        <v>0</v>
      </c>
      <c r="J188" s="26"/>
    </row>
    <row r="189" spans="3:10" s="5" customFormat="1" ht="33.75" hidden="1" customHeight="1" x14ac:dyDescent="0.25">
      <c r="C189" s="68"/>
      <c r="D189" s="61"/>
      <c r="E189" s="42"/>
      <c r="F189" s="57" t="s">
        <v>41</v>
      </c>
      <c r="G189" s="46">
        <f>G185+G186+G187+G188</f>
        <v>0</v>
      </c>
      <c r="H189" s="46">
        <f>H185+H186+H187+H188</f>
        <v>0</v>
      </c>
      <c r="I189" s="46">
        <f>I185+I186+I187+I188</f>
        <v>0</v>
      </c>
      <c r="J189" s="26"/>
    </row>
    <row r="190" spans="3:10" s="5" customFormat="1" ht="40.15" hidden="1" customHeight="1" x14ac:dyDescent="0.25">
      <c r="C190" s="68" t="s">
        <v>109</v>
      </c>
      <c r="D190" s="61" t="s">
        <v>159</v>
      </c>
      <c r="E190" s="61" t="s">
        <v>1</v>
      </c>
      <c r="F190" s="44" t="s">
        <v>69</v>
      </c>
      <c r="G190" s="46">
        <v>0</v>
      </c>
      <c r="H190" s="46">
        <v>0</v>
      </c>
      <c r="I190" s="46">
        <v>0</v>
      </c>
      <c r="J190" s="26"/>
    </row>
    <row r="191" spans="3:10" s="5" customFormat="1" ht="61.9" hidden="1" customHeight="1" x14ac:dyDescent="0.25">
      <c r="C191" s="68"/>
      <c r="D191" s="61"/>
      <c r="E191" s="61"/>
      <c r="F191" s="44" t="s">
        <v>70</v>
      </c>
      <c r="G191" s="46">
        <v>0</v>
      </c>
      <c r="H191" s="46">
        <v>0</v>
      </c>
      <c r="I191" s="46">
        <v>0</v>
      </c>
      <c r="J191" s="26"/>
    </row>
    <row r="192" spans="3:10" s="5" customFormat="1" ht="46.15" hidden="1" customHeight="1" x14ac:dyDescent="0.25">
      <c r="C192" s="68"/>
      <c r="D192" s="61"/>
      <c r="E192" s="61"/>
      <c r="F192" s="44" t="s">
        <v>71</v>
      </c>
      <c r="G192" s="46">
        <v>0</v>
      </c>
      <c r="H192" s="46">
        <v>0</v>
      </c>
      <c r="I192" s="46">
        <v>0</v>
      </c>
      <c r="J192" s="26"/>
    </row>
    <row r="193" spans="3:10" s="5" customFormat="1" ht="42" hidden="1" customHeight="1" x14ac:dyDescent="0.25">
      <c r="C193" s="68"/>
      <c r="D193" s="61"/>
      <c r="E193" s="61"/>
      <c r="F193" s="44" t="s">
        <v>72</v>
      </c>
      <c r="G193" s="46">
        <v>0</v>
      </c>
      <c r="H193" s="46">
        <v>0</v>
      </c>
      <c r="I193" s="46">
        <v>0</v>
      </c>
      <c r="J193" s="26"/>
    </row>
    <row r="194" spans="3:10" s="5" customFormat="1" ht="31.15" hidden="1" customHeight="1" x14ac:dyDescent="0.25">
      <c r="C194" s="68"/>
      <c r="D194" s="61"/>
      <c r="E194" s="61"/>
      <c r="F194" s="44" t="s">
        <v>41</v>
      </c>
      <c r="G194" s="46">
        <f>G190+G191+G192+G193</f>
        <v>0</v>
      </c>
      <c r="H194" s="46">
        <f>H190+H191+H192+H193</f>
        <v>0</v>
      </c>
      <c r="I194" s="46">
        <f>I190+I191+I192+I193</f>
        <v>0</v>
      </c>
      <c r="J194" s="26" t="s">
        <v>53</v>
      </c>
    </row>
    <row r="195" spans="3:10" s="5" customFormat="1" ht="44.25" hidden="1" customHeight="1" x14ac:dyDescent="0.25">
      <c r="C195" s="68" t="s">
        <v>108</v>
      </c>
      <c r="D195" s="61" t="s">
        <v>180</v>
      </c>
      <c r="E195" s="61" t="s">
        <v>1</v>
      </c>
      <c r="F195" s="44" t="s">
        <v>69</v>
      </c>
      <c r="G195" s="46">
        <v>0</v>
      </c>
      <c r="H195" s="46">
        <v>0</v>
      </c>
      <c r="I195" s="46">
        <v>0</v>
      </c>
      <c r="J195" s="26"/>
    </row>
    <row r="196" spans="3:10" s="5" customFormat="1" ht="58.5" hidden="1" customHeight="1" x14ac:dyDescent="0.25">
      <c r="C196" s="68"/>
      <c r="D196" s="61"/>
      <c r="E196" s="61"/>
      <c r="F196" s="44" t="s">
        <v>70</v>
      </c>
      <c r="G196" s="46">
        <v>0</v>
      </c>
      <c r="H196" s="46">
        <v>0</v>
      </c>
      <c r="I196" s="46">
        <v>0</v>
      </c>
      <c r="J196" s="26"/>
    </row>
    <row r="197" spans="3:10" s="5" customFormat="1" ht="45.75" hidden="1" customHeight="1" x14ac:dyDescent="0.25">
      <c r="C197" s="68"/>
      <c r="D197" s="61"/>
      <c r="E197" s="42"/>
      <c r="F197" s="44" t="s">
        <v>71</v>
      </c>
      <c r="G197" s="46">
        <v>0</v>
      </c>
      <c r="H197" s="46">
        <v>0</v>
      </c>
      <c r="I197" s="46">
        <v>0</v>
      </c>
      <c r="J197" s="26"/>
    </row>
    <row r="198" spans="3:10" s="5" customFormat="1" ht="41.25" hidden="1" customHeight="1" x14ac:dyDescent="0.25">
      <c r="C198" s="68"/>
      <c r="D198" s="61"/>
      <c r="E198" s="42"/>
      <c r="F198" s="44" t="s">
        <v>72</v>
      </c>
      <c r="G198" s="46">
        <v>0</v>
      </c>
      <c r="H198" s="46">
        <v>0</v>
      </c>
      <c r="I198" s="46">
        <v>0</v>
      </c>
      <c r="J198" s="26"/>
    </row>
    <row r="199" spans="3:10" s="5" customFormat="1" ht="26.25" hidden="1" customHeight="1" x14ac:dyDescent="0.25">
      <c r="C199" s="68"/>
      <c r="D199" s="61"/>
      <c r="E199" s="42"/>
      <c r="F199" s="57" t="s">
        <v>41</v>
      </c>
      <c r="G199" s="46">
        <v>0</v>
      </c>
      <c r="H199" s="46">
        <v>0</v>
      </c>
      <c r="I199" s="46">
        <v>0</v>
      </c>
      <c r="J199" s="26"/>
    </row>
    <row r="200" spans="3:10" s="5" customFormat="1" ht="24" hidden="1" customHeight="1" x14ac:dyDescent="0.25">
      <c r="C200" s="68" t="s">
        <v>117</v>
      </c>
      <c r="D200" s="61" t="s">
        <v>136</v>
      </c>
      <c r="E200" s="61" t="s">
        <v>1</v>
      </c>
      <c r="F200" s="44" t="s">
        <v>69</v>
      </c>
      <c r="G200" s="46">
        <v>0</v>
      </c>
      <c r="H200" s="46">
        <v>0</v>
      </c>
      <c r="I200" s="46">
        <v>0</v>
      </c>
      <c r="J200" s="26"/>
    </row>
    <row r="201" spans="3:10" s="5" customFormat="1" ht="24.75" hidden="1" customHeight="1" x14ac:dyDescent="0.25">
      <c r="C201" s="68"/>
      <c r="D201" s="61"/>
      <c r="E201" s="61"/>
      <c r="F201" s="44" t="s">
        <v>70</v>
      </c>
      <c r="G201" s="46">
        <v>0</v>
      </c>
      <c r="H201" s="46">
        <v>0</v>
      </c>
      <c r="I201" s="46">
        <v>0</v>
      </c>
      <c r="J201" s="26"/>
    </row>
    <row r="202" spans="3:10" s="5" customFormat="1" ht="13.5" hidden="1" customHeight="1" x14ac:dyDescent="0.25">
      <c r="C202" s="68"/>
      <c r="D202" s="61"/>
      <c r="E202" s="61"/>
      <c r="F202" s="44" t="s">
        <v>71</v>
      </c>
      <c r="G202" s="46">
        <v>0</v>
      </c>
      <c r="H202" s="46">
        <v>0</v>
      </c>
      <c r="I202" s="46">
        <v>0</v>
      </c>
      <c r="J202" s="26"/>
    </row>
    <row r="203" spans="3:10" s="5" customFormat="1" ht="16.5" hidden="1" customHeight="1" x14ac:dyDescent="0.25">
      <c r="C203" s="68"/>
      <c r="D203" s="61"/>
      <c r="E203" s="61"/>
      <c r="F203" s="44" t="s">
        <v>72</v>
      </c>
      <c r="G203" s="46">
        <v>0</v>
      </c>
      <c r="H203" s="46">
        <v>0</v>
      </c>
      <c r="I203" s="46">
        <v>0</v>
      </c>
      <c r="J203" s="26"/>
    </row>
    <row r="204" spans="3:10" s="5" customFormat="1" ht="24" hidden="1" customHeight="1" x14ac:dyDescent="0.25">
      <c r="C204" s="68"/>
      <c r="D204" s="61"/>
      <c r="E204" s="61"/>
      <c r="F204" s="44" t="s">
        <v>41</v>
      </c>
      <c r="G204" s="46">
        <f>G200+G201+G202+G203</f>
        <v>0</v>
      </c>
      <c r="H204" s="46">
        <f>H200+H201+H202+H203</f>
        <v>0</v>
      </c>
      <c r="I204" s="46">
        <f>I200+I201+I202+I203</f>
        <v>0</v>
      </c>
      <c r="J204" s="26" t="s">
        <v>46</v>
      </c>
    </row>
    <row r="205" spans="3:10" s="5" customFormat="1" ht="45.75" hidden="1" customHeight="1" x14ac:dyDescent="0.25">
      <c r="C205" s="58"/>
      <c r="D205" s="61"/>
      <c r="E205" s="61"/>
      <c r="F205" s="44"/>
      <c r="G205" s="46"/>
      <c r="H205" s="46"/>
      <c r="I205" s="46"/>
      <c r="J205" s="26"/>
    </row>
    <row r="206" spans="3:10" s="5" customFormat="1" ht="60" hidden="1" customHeight="1" x14ac:dyDescent="0.25">
      <c r="C206" s="58"/>
      <c r="D206" s="72"/>
      <c r="E206" s="72"/>
      <c r="F206" s="44"/>
      <c r="G206" s="46"/>
      <c r="H206" s="46"/>
      <c r="I206" s="46"/>
      <c r="J206" s="26"/>
    </row>
    <row r="207" spans="3:10" s="5" customFormat="1" ht="39.75" hidden="1" customHeight="1" x14ac:dyDescent="0.25">
      <c r="C207" s="58"/>
      <c r="D207" s="72"/>
      <c r="E207" s="72"/>
      <c r="F207" s="44"/>
      <c r="G207" s="46"/>
      <c r="H207" s="46"/>
      <c r="I207" s="46"/>
      <c r="J207" s="26"/>
    </row>
    <row r="208" spans="3:10" s="5" customFormat="1" ht="37.5" hidden="1" customHeight="1" x14ac:dyDescent="0.25">
      <c r="C208" s="58"/>
      <c r="D208" s="72"/>
      <c r="E208" s="72"/>
      <c r="F208" s="44"/>
      <c r="G208" s="46"/>
      <c r="H208" s="46"/>
      <c r="I208" s="46"/>
      <c r="J208" s="26"/>
    </row>
    <row r="209" spans="3:10" s="5" customFormat="1" ht="24" hidden="1" customHeight="1" x14ac:dyDescent="0.25">
      <c r="C209" s="58"/>
      <c r="D209" s="72"/>
      <c r="E209" s="72"/>
      <c r="F209" s="44"/>
      <c r="G209" s="46"/>
      <c r="H209" s="46"/>
      <c r="I209" s="46"/>
      <c r="J209" s="26"/>
    </row>
    <row r="210" spans="3:10" s="5" customFormat="1" ht="41.45" customHeight="1" x14ac:dyDescent="0.25">
      <c r="C210" s="68" t="s">
        <v>237</v>
      </c>
      <c r="D210" s="61" t="s">
        <v>178</v>
      </c>
      <c r="E210" s="61" t="s">
        <v>1</v>
      </c>
      <c r="F210" s="44" t="s">
        <v>69</v>
      </c>
      <c r="G210" s="46">
        <v>1150014</v>
      </c>
      <c r="H210" s="46">
        <v>1150014</v>
      </c>
      <c r="I210" s="46">
        <v>1150014</v>
      </c>
      <c r="J210" s="26"/>
    </row>
    <row r="211" spans="3:10" s="5" customFormat="1" ht="60" customHeight="1" x14ac:dyDescent="0.25">
      <c r="C211" s="68"/>
      <c r="D211" s="61"/>
      <c r="E211" s="61"/>
      <c r="F211" s="44" t="s">
        <v>70</v>
      </c>
      <c r="G211" s="46">
        <v>0</v>
      </c>
      <c r="H211" s="46">
        <v>0</v>
      </c>
      <c r="I211" s="46">
        <v>0</v>
      </c>
      <c r="J211" s="26"/>
    </row>
    <row r="212" spans="3:10" s="5" customFormat="1" ht="45.75" customHeight="1" x14ac:dyDescent="0.25">
      <c r="C212" s="68"/>
      <c r="D212" s="61"/>
      <c r="E212" s="61"/>
      <c r="F212" s="44" t="s">
        <v>71</v>
      </c>
      <c r="G212" s="46">
        <v>0</v>
      </c>
      <c r="H212" s="46">
        <v>0</v>
      </c>
      <c r="I212" s="46">
        <v>0</v>
      </c>
      <c r="J212" s="26"/>
    </row>
    <row r="213" spans="3:10" s="5" customFormat="1" ht="49.5" customHeight="1" x14ac:dyDescent="0.25">
      <c r="C213" s="68"/>
      <c r="D213" s="61"/>
      <c r="E213" s="61"/>
      <c r="F213" s="44" t="s">
        <v>72</v>
      </c>
      <c r="G213" s="46">
        <v>0</v>
      </c>
      <c r="H213" s="46">
        <v>0</v>
      </c>
      <c r="I213" s="46">
        <v>0</v>
      </c>
      <c r="J213" s="26"/>
    </row>
    <row r="214" spans="3:10" s="5" customFormat="1" ht="25.5" customHeight="1" x14ac:dyDescent="0.25">
      <c r="C214" s="68"/>
      <c r="D214" s="61"/>
      <c r="E214" s="61"/>
      <c r="F214" s="44" t="s">
        <v>41</v>
      </c>
      <c r="G214" s="46">
        <f>G210+G211+G212+G213</f>
        <v>1150014</v>
      </c>
      <c r="H214" s="46">
        <f>H210+H211+H212+H213</f>
        <v>1150014</v>
      </c>
      <c r="I214" s="46">
        <f>I210+I211+I212+I213</f>
        <v>1150014</v>
      </c>
      <c r="J214" s="26"/>
    </row>
    <row r="215" spans="3:10" s="5" customFormat="1" ht="60" customHeight="1" x14ac:dyDescent="0.25">
      <c r="C215" s="62" t="s">
        <v>238</v>
      </c>
      <c r="D215" s="61" t="s">
        <v>136</v>
      </c>
      <c r="E215" s="61" t="s">
        <v>1</v>
      </c>
      <c r="F215" s="44" t="s">
        <v>69</v>
      </c>
      <c r="G215" s="46">
        <v>116400</v>
      </c>
      <c r="H215" s="46">
        <v>116400</v>
      </c>
      <c r="I215" s="46">
        <v>116400</v>
      </c>
      <c r="J215" s="26"/>
    </row>
    <row r="216" spans="3:10" s="5" customFormat="1" ht="63" customHeight="1" x14ac:dyDescent="0.25">
      <c r="C216" s="63"/>
      <c r="D216" s="61"/>
      <c r="E216" s="61"/>
      <c r="F216" s="44" t="s">
        <v>70</v>
      </c>
      <c r="G216" s="46">
        <v>0</v>
      </c>
      <c r="H216" s="46">
        <v>0</v>
      </c>
      <c r="I216" s="46">
        <v>0</v>
      </c>
      <c r="J216" s="26"/>
    </row>
    <row r="217" spans="3:10" s="5" customFormat="1" ht="49.5" customHeight="1" x14ac:dyDescent="0.25">
      <c r="C217" s="63"/>
      <c r="D217" s="61"/>
      <c r="E217" s="61"/>
      <c r="F217" s="44" t="s">
        <v>71</v>
      </c>
      <c r="G217" s="46">
        <v>0</v>
      </c>
      <c r="H217" s="46">
        <v>0</v>
      </c>
      <c r="I217" s="46">
        <v>0</v>
      </c>
      <c r="J217" s="26"/>
    </row>
    <row r="218" spans="3:10" s="5" customFormat="1" ht="42" customHeight="1" x14ac:dyDescent="0.25">
      <c r="C218" s="63"/>
      <c r="D218" s="61"/>
      <c r="E218" s="61"/>
      <c r="F218" s="44" t="s">
        <v>72</v>
      </c>
      <c r="G218" s="46">
        <v>0</v>
      </c>
      <c r="H218" s="46">
        <v>0</v>
      </c>
      <c r="I218" s="46">
        <v>0</v>
      </c>
      <c r="J218" s="26"/>
    </row>
    <row r="219" spans="3:10" s="5" customFormat="1" ht="25.5" customHeight="1" x14ac:dyDescent="0.25">
      <c r="C219" s="64"/>
      <c r="D219" s="61"/>
      <c r="E219" s="61"/>
      <c r="F219" s="44" t="s">
        <v>41</v>
      </c>
      <c r="G219" s="46">
        <f>G215+G216+G217+G218</f>
        <v>116400</v>
      </c>
      <c r="H219" s="46">
        <f>H215+H216+H217+H218</f>
        <v>116400</v>
      </c>
      <c r="I219" s="46">
        <f>I215+I216+I217+I218</f>
        <v>116400</v>
      </c>
      <c r="J219" s="26"/>
    </row>
    <row r="220" spans="3:10" s="5" customFormat="1" ht="41.45" customHeight="1" x14ac:dyDescent="0.25">
      <c r="C220" s="68" t="s">
        <v>239</v>
      </c>
      <c r="D220" s="61" t="s">
        <v>146</v>
      </c>
      <c r="E220" s="61" t="s">
        <v>1</v>
      </c>
      <c r="F220" s="44" t="s">
        <v>69</v>
      </c>
      <c r="G220" s="46">
        <v>36000</v>
      </c>
      <c r="H220" s="46">
        <v>36000</v>
      </c>
      <c r="I220" s="46">
        <v>36000</v>
      </c>
      <c r="J220" s="26"/>
    </row>
    <row r="221" spans="3:10" s="5" customFormat="1" ht="59.25" customHeight="1" x14ac:dyDescent="0.25">
      <c r="C221" s="68"/>
      <c r="D221" s="61"/>
      <c r="E221" s="61"/>
      <c r="F221" s="44" t="s">
        <v>70</v>
      </c>
      <c r="G221" s="46">
        <v>0</v>
      </c>
      <c r="H221" s="46">
        <v>0</v>
      </c>
      <c r="I221" s="46">
        <v>0</v>
      </c>
      <c r="J221" s="26"/>
    </row>
    <row r="222" spans="3:10" s="5" customFormat="1" ht="39.6" customHeight="1" x14ac:dyDescent="0.25">
      <c r="C222" s="68"/>
      <c r="D222" s="61"/>
      <c r="E222" s="61"/>
      <c r="F222" s="44" t="s">
        <v>71</v>
      </c>
      <c r="G222" s="46">
        <v>0</v>
      </c>
      <c r="H222" s="46">
        <v>0</v>
      </c>
      <c r="I222" s="46">
        <v>0</v>
      </c>
      <c r="J222" s="26"/>
    </row>
    <row r="223" spans="3:10" s="5" customFormat="1" ht="39" customHeight="1" x14ac:dyDescent="0.25">
      <c r="C223" s="68"/>
      <c r="D223" s="61"/>
      <c r="E223" s="61"/>
      <c r="F223" s="44" t="s">
        <v>72</v>
      </c>
      <c r="G223" s="46">
        <v>0</v>
      </c>
      <c r="H223" s="46">
        <v>0</v>
      </c>
      <c r="I223" s="46">
        <v>0</v>
      </c>
      <c r="J223" s="26"/>
    </row>
    <row r="224" spans="3:10" s="5" customFormat="1" ht="25.5" customHeight="1" x14ac:dyDescent="0.25">
      <c r="C224" s="68"/>
      <c r="D224" s="61"/>
      <c r="E224" s="61"/>
      <c r="F224" s="44" t="s">
        <v>41</v>
      </c>
      <c r="G224" s="46">
        <f>G220+G221+G222+G223</f>
        <v>36000</v>
      </c>
      <c r="H224" s="46">
        <f>H220+H221+H222+H223</f>
        <v>36000</v>
      </c>
      <c r="I224" s="46">
        <f>I220+I221+I222+I223</f>
        <v>36000</v>
      </c>
      <c r="J224" s="26"/>
    </row>
    <row r="225" spans="3:10" s="5" customFormat="1" ht="39.6" customHeight="1" x14ac:dyDescent="0.25">
      <c r="C225" s="68" t="s">
        <v>240</v>
      </c>
      <c r="D225" s="61" t="s">
        <v>158</v>
      </c>
      <c r="E225" s="61" t="s">
        <v>1</v>
      </c>
      <c r="F225" s="44" t="s">
        <v>69</v>
      </c>
      <c r="G225" s="46">
        <v>9547686</v>
      </c>
      <c r="H225" s="46">
        <v>9547686</v>
      </c>
      <c r="I225" s="46">
        <v>9547686</v>
      </c>
      <c r="J225" s="26"/>
    </row>
    <row r="226" spans="3:10" s="5" customFormat="1" ht="63" customHeight="1" x14ac:dyDescent="0.25">
      <c r="C226" s="68"/>
      <c r="D226" s="61"/>
      <c r="E226" s="61"/>
      <c r="F226" s="44" t="s">
        <v>70</v>
      </c>
      <c r="G226" s="46">
        <v>0</v>
      </c>
      <c r="H226" s="46">
        <v>0</v>
      </c>
      <c r="I226" s="46">
        <v>0</v>
      </c>
      <c r="J226" s="26"/>
    </row>
    <row r="227" spans="3:10" s="5" customFormat="1" ht="43.5" customHeight="1" x14ac:dyDescent="0.25">
      <c r="C227" s="68"/>
      <c r="D227" s="61"/>
      <c r="E227" s="61"/>
      <c r="F227" s="44" t="s">
        <v>71</v>
      </c>
      <c r="G227" s="46">
        <v>0</v>
      </c>
      <c r="H227" s="46">
        <v>0</v>
      </c>
      <c r="I227" s="46">
        <v>0</v>
      </c>
      <c r="J227" s="26"/>
    </row>
    <row r="228" spans="3:10" s="5" customFormat="1" ht="47.25" customHeight="1" x14ac:dyDescent="0.25">
      <c r="C228" s="68"/>
      <c r="D228" s="61"/>
      <c r="E228" s="61"/>
      <c r="F228" s="44" t="s">
        <v>72</v>
      </c>
      <c r="G228" s="46">
        <v>0</v>
      </c>
      <c r="H228" s="46">
        <v>0</v>
      </c>
      <c r="I228" s="46">
        <v>0</v>
      </c>
      <c r="J228" s="26"/>
    </row>
    <row r="229" spans="3:10" s="5" customFormat="1" ht="27.6" customHeight="1" x14ac:dyDescent="0.25">
      <c r="C229" s="68"/>
      <c r="D229" s="61"/>
      <c r="E229" s="61"/>
      <c r="F229" s="44" t="s">
        <v>41</v>
      </c>
      <c r="G229" s="46">
        <f>G225+G226+G227+G228</f>
        <v>9547686</v>
      </c>
      <c r="H229" s="46">
        <f>H225+H226+H227+H228</f>
        <v>9547686</v>
      </c>
      <c r="I229" s="46">
        <f>I225+I226+I227+I228</f>
        <v>9547686</v>
      </c>
      <c r="J229" s="26"/>
    </row>
    <row r="230" spans="3:10" s="5" customFormat="1" ht="45.75" customHeight="1" x14ac:dyDescent="0.25">
      <c r="C230" s="68" t="s">
        <v>241</v>
      </c>
      <c r="D230" s="61" t="s">
        <v>165</v>
      </c>
      <c r="E230" s="61" t="s">
        <v>1</v>
      </c>
      <c r="F230" s="44" t="s">
        <v>69</v>
      </c>
      <c r="G230" s="46">
        <v>76668</v>
      </c>
      <c r="H230" s="46">
        <v>76668</v>
      </c>
      <c r="I230" s="46">
        <v>76668</v>
      </c>
      <c r="J230" s="26"/>
    </row>
    <row r="231" spans="3:10" s="5" customFormat="1" ht="56.25" customHeight="1" x14ac:dyDescent="0.25">
      <c r="C231" s="68"/>
      <c r="D231" s="61"/>
      <c r="E231" s="61"/>
      <c r="F231" s="44" t="s">
        <v>70</v>
      </c>
      <c r="G231" s="46">
        <v>0</v>
      </c>
      <c r="H231" s="46">
        <v>0</v>
      </c>
      <c r="I231" s="46">
        <v>0</v>
      </c>
      <c r="J231" s="26"/>
    </row>
    <row r="232" spans="3:10" s="5" customFormat="1" ht="44.25" customHeight="1" x14ac:dyDescent="0.25">
      <c r="C232" s="68"/>
      <c r="D232" s="61"/>
      <c r="E232" s="61"/>
      <c r="F232" s="44" t="s">
        <v>71</v>
      </c>
      <c r="G232" s="46">
        <v>0</v>
      </c>
      <c r="H232" s="46">
        <v>0</v>
      </c>
      <c r="I232" s="46">
        <v>0</v>
      </c>
      <c r="J232" s="26"/>
    </row>
    <row r="233" spans="3:10" s="5" customFormat="1" ht="47.25" customHeight="1" x14ac:dyDescent="0.25">
      <c r="C233" s="68"/>
      <c r="D233" s="61"/>
      <c r="E233" s="61"/>
      <c r="F233" s="44" t="s">
        <v>72</v>
      </c>
      <c r="G233" s="46">
        <v>0</v>
      </c>
      <c r="H233" s="46">
        <v>0</v>
      </c>
      <c r="I233" s="46">
        <v>0</v>
      </c>
      <c r="J233" s="26"/>
    </row>
    <row r="234" spans="3:10" s="5" customFormat="1" ht="47.25" customHeight="1" x14ac:dyDescent="0.25">
      <c r="C234" s="68"/>
      <c r="D234" s="61"/>
      <c r="E234" s="61"/>
      <c r="F234" s="44" t="s">
        <v>41</v>
      </c>
      <c r="G234" s="46">
        <f>G230+G231+G232+G233</f>
        <v>76668</v>
      </c>
      <c r="H234" s="46">
        <f>H230+H231+H232+H233</f>
        <v>76668</v>
      </c>
      <c r="I234" s="46">
        <f>I230+I231+I232+I233</f>
        <v>76668</v>
      </c>
      <c r="J234" s="26"/>
    </row>
    <row r="235" spans="3:10" s="5" customFormat="1" ht="44.25" customHeight="1" x14ac:dyDescent="0.25">
      <c r="C235" s="68" t="s">
        <v>242</v>
      </c>
      <c r="D235" s="61" t="s">
        <v>118</v>
      </c>
      <c r="E235" s="61" t="s">
        <v>1</v>
      </c>
      <c r="F235" s="44" t="s">
        <v>69</v>
      </c>
      <c r="G235" s="46">
        <v>383338</v>
      </c>
      <c r="H235" s="46">
        <v>383338</v>
      </c>
      <c r="I235" s="46">
        <v>383338</v>
      </c>
      <c r="J235" s="26"/>
    </row>
    <row r="236" spans="3:10" s="5" customFormat="1" ht="62.25" customHeight="1" x14ac:dyDescent="0.25">
      <c r="C236" s="68"/>
      <c r="D236" s="61"/>
      <c r="E236" s="61"/>
      <c r="F236" s="44" t="s">
        <v>70</v>
      </c>
      <c r="G236" s="46">
        <v>0</v>
      </c>
      <c r="H236" s="46">
        <v>0</v>
      </c>
      <c r="I236" s="46">
        <v>0</v>
      </c>
      <c r="J236" s="26"/>
    </row>
    <row r="237" spans="3:10" s="5" customFormat="1" ht="39.75" customHeight="1" x14ac:dyDescent="0.25">
      <c r="C237" s="68"/>
      <c r="D237" s="61"/>
      <c r="E237" s="61"/>
      <c r="F237" s="44" t="s">
        <v>71</v>
      </c>
      <c r="G237" s="46">
        <v>0</v>
      </c>
      <c r="H237" s="46">
        <v>0</v>
      </c>
      <c r="I237" s="46">
        <v>0</v>
      </c>
      <c r="J237" s="26"/>
    </row>
    <row r="238" spans="3:10" s="5" customFormat="1" ht="63.75" customHeight="1" x14ac:dyDescent="0.25">
      <c r="C238" s="68"/>
      <c r="D238" s="61"/>
      <c r="E238" s="61"/>
      <c r="F238" s="44" t="s">
        <v>72</v>
      </c>
      <c r="G238" s="46">
        <v>0</v>
      </c>
      <c r="H238" s="46">
        <v>0</v>
      </c>
      <c r="I238" s="46">
        <v>0</v>
      </c>
      <c r="J238" s="26"/>
    </row>
    <row r="239" spans="3:10" s="5" customFormat="1" ht="45.75" customHeight="1" x14ac:dyDescent="0.25">
      <c r="C239" s="68"/>
      <c r="D239" s="61"/>
      <c r="E239" s="61"/>
      <c r="F239" s="44" t="s">
        <v>41</v>
      </c>
      <c r="G239" s="46">
        <f>G235+G236+G237+G238</f>
        <v>383338</v>
      </c>
      <c r="H239" s="46">
        <f>H235+H236+H237+H238</f>
        <v>383338</v>
      </c>
      <c r="I239" s="46">
        <f>I235+I236+I237+I238</f>
        <v>383338</v>
      </c>
      <c r="J239" s="26"/>
    </row>
    <row r="240" spans="3:10" s="5" customFormat="1" ht="0.75" customHeight="1" x14ac:dyDescent="0.25">
      <c r="C240" s="68" t="s">
        <v>145</v>
      </c>
      <c r="D240" s="61" t="s">
        <v>150</v>
      </c>
      <c r="E240" s="61" t="s">
        <v>1</v>
      </c>
      <c r="F240" s="44" t="s">
        <v>69</v>
      </c>
      <c r="G240" s="46">
        <v>0</v>
      </c>
      <c r="H240" s="46">
        <v>0</v>
      </c>
      <c r="I240" s="46">
        <v>0</v>
      </c>
      <c r="J240" s="26"/>
    </row>
    <row r="241" spans="3:10" s="5" customFormat="1" ht="40.5" hidden="1" customHeight="1" x14ac:dyDescent="0.25">
      <c r="C241" s="68"/>
      <c r="D241" s="61"/>
      <c r="E241" s="61"/>
      <c r="F241" s="44" t="s">
        <v>70</v>
      </c>
      <c r="G241" s="46">
        <v>0</v>
      </c>
      <c r="H241" s="46">
        <v>0</v>
      </c>
      <c r="I241" s="46">
        <v>0</v>
      </c>
      <c r="J241" s="26"/>
    </row>
    <row r="242" spans="3:10" s="5" customFormat="1" ht="42" hidden="1" customHeight="1" x14ac:dyDescent="0.25">
      <c r="C242" s="68"/>
      <c r="D242" s="61"/>
      <c r="E242" s="61"/>
      <c r="F242" s="44" t="s">
        <v>71</v>
      </c>
      <c r="G242" s="46">
        <v>0</v>
      </c>
      <c r="H242" s="46">
        <v>0</v>
      </c>
      <c r="I242" s="46">
        <v>0</v>
      </c>
      <c r="J242" s="26"/>
    </row>
    <row r="243" spans="3:10" s="5" customFormat="1" ht="58.5" hidden="1" customHeight="1" x14ac:dyDescent="0.25">
      <c r="C243" s="68"/>
      <c r="D243" s="61"/>
      <c r="E243" s="61"/>
      <c r="F243" s="44" t="s">
        <v>72</v>
      </c>
      <c r="G243" s="46">
        <v>0</v>
      </c>
      <c r="H243" s="46">
        <v>0</v>
      </c>
      <c r="I243" s="46">
        <v>0</v>
      </c>
      <c r="J243" s="26"/>
    </row>
    <row r="244" spans="3:10" s="5" customFormat="1" ht="27" hidden="1" customHeight="1" x14ac:dyDescent="0.25">
      <c r="C244" s="68"/>
      <c r="D244" s="61"/>
      <c r="E244" s="61"/>
      <c r="F244" s="44" t="s">
        <v>41</v>
      </c>
      <c r="G244" s="46">
        <f>G240+G241+G242+G243</f>
        <v>0</v>
      </c>
      <c r="H244" s="46">
        <f>H240+H241+H242+H243</f>
        <v>0</v>
      </c>
      <c r="I244" s="46">
        <f>I240+I241+I242+I243</f>
        <v>0</v>
      </c>
      <c r="J244" s="26"/>
    </row>
    <row r="245" spans="3:10" s="5" customFormat="1" ht="51.75" customHeight="1" x14ac:dyDescent="0.25">
      <c r="C245" s="68" t="s">
        <v>243</v>
      </c>
      <c r="D245" s="61" t="s">
        <v>155</v>
      </c>
      <c r="E245" s="61" t="s">
        <v>1</v>
      </c>
      <c r="F245" s="44" t="s">
        <v>69</v>
      </c>
      <c r="G245" s="46">
        <v>0</v>
      </c>
      <c r="H245" s="46">
        <v>0</v>
      </c>
      <c r="I245" s="46">
        <v>0</v>
      </c>
      <c r="J245" s="26"/>
    </row>
    <row r="246" spans="3:10" s="5" customFormat="1" ht="61.5" customHeight="1" x14ac:dyDescent="0.25">
      <c r="C246" s="68"/>
      <c r="D246" s="61"/>
      <c r="E246" s="61"/>
      <c r="F246" s="44" t="s">
        <v>70</v>
      </c>
      <c r="G246" s="46">
        <v>70512</v>
      </c>
      <c r="H246" s="46">
        <v>6756</v>
      </c>
      <c r="I246" s="46">
        <v>7309</v>
      </c>
      <c r="J246" s="26"/>
    </row>
    <row r="247" spans="3:10" s="5" customFormat="1" ht="39.75" customHeight="1" x14ac:dyDescent="0.25">
      <c r="C247" s="68"/>
      <c r="D247" s="61"/>
      <c r="E247" s="61"/>
      <c r="F247" s="44" t="s">
        <v>71</v>
      </c>
      <c r="G247" s="46">
        <v>0</v>
      </c>
      <c r="H247" s="46">
        <v>0</v>
      </c>
      <c r="I247" s="46">
        <v>0</v>
      </c>
      <c r="J247" s="26"/>
    </row>
    <row r="248" spans="3:10" s="5" customFormat="1" ht="41.45" customHeight="1" x14ac:dyDescent="0.25">
      <c r="C248" s="68"/>
      <c r="D248" s="61"/>
      <c r="E248" s="61"/>
      <c r="F248" s="44" t="s">
        <v>72</v>
      </c>
      <c r="G248" s="46">
        <v>0</v>
      </c>
      <c r="H248" s="46">
        <v>0</v>
      </c>
      <c r="I248" s="46">
        <v>0</v>
      </c>
      <c r="J248" s="26"/>
    </row>
    <row r="249" spans="3:10" s="5" customFormat="1" ht="45.6" customHeight="1" x14ac:dyDescent="0.25">
      <c r="C249" s="68"/>
      <c r="D249" s="61"/>
      <c r="E249" s="61"/>
      <c r="F249" s="44" t="s">
        <v>41</v>
      </c>
      <c r="G249" s="46">
        <f>G246</f>
        <v>70512</v>
      </c>
      <c r="H249" s="46">
        <f>SUM(H245:H248)</f>
        <v>6756</v>
      </c>
      <c r="I249" s="46">
        <f>SUM(I245:I248)</f>
        <v>7309</v>
      </c>
      <c r="J249" s="26"/>
    </row>
    <row r="250" spans="3:10" s="5" customFormat="1" ht="41.25" customHeight="1" x14ac:dyDescent="0.25">
      <c r="C250" s="68" t="s">
        <v>244</v>
      </c>
      <c r="D250" s="61" t="s">
        <v>156</v>
      </c>
      <c r="E250" s="61" t="s">
        <v>1</v>
      </c>
      <c r="F250" s="44" t="s">
        <v>69</v>
      </c>
      <c r="G250" s="46">
        <v>37654267.399999999</v>
      </c>
      <c r="H250" s="46">
        <v>38212447.68</v>
      </c>
      <c r="I250" s="46">
        <v>38212447.68</v>
      </c>
      <c r="J250" s="26"/>
    </row>
    <row r="251" spans="3:10" s="5" customFormat="1" ht="59.25" customHeight="1" x14ac:dyDescent="0.25">
      <c r="C251" s="68"/>
      <c r="D251" s="61"/>
      <c r="E251" s="61"/>
      <c r="F251" s="44" t="s">
        <v>70</v>
      </c>
      <c r="G251" s="46">
        <v>3100000</v>
      </c>
      <c r="H251" s="46">
        <v>0</v>
      </c>
      <c r="I251" s="46">
        <v>0</v>
      </c>
      <c r="J251" s="26"/>
    </row>
    <row r="252" spans="3:10" s="5" customFormat="1" ht="45.75" customHeight="1" x14ac:dyDescent="0.25">
      <c r="C252" s="68"/>
      <c r="D252" s="61"/>
      <c r="E252" s="61"/>
      <c r="F252" s="44" t="s">
        <v>71</v>
      </c>
      <c r="G252" s="46">
        <v>0</v>
      </c>
      <c r="H252" s="46">
        <v>0</v>
      </c>
      <c r="I252" s="46">
        <v>0</v>
      </c>
      <c r="J252" s="26"/>
    </row>
    <row r="253" spans="3:10" s="5" customFormat="1" ht="47.25" customHeight="1" x14ac:dyDescent="0.25">
      <c r="C253" s="68"/>
      <c r="D253" s="61"/>
      <c r="E253" s="61"/>
      <c r="F253" s="44" t="s">
        <v>72</v>
      </c>
      <c r="G253" s="46">
        <v>0</v>
      </c>
      <c r="H253" s="46">
        <v>0</v>
      </c>
      <c r="I253" s="46">
        <v>0</v>
      </c>
      <c r="J253" s="26"/>
    </row>
    <row r="254" spans="3:10" s="5" customFormat="1" ht="25.9" customHeight="1" x14ac:dyDescent="0.25">
      <c r="C254" s="68"/>
      <c r="D254" s="61"/>
      <c r="E254" s="61"/>
      <c r="F254" s="44" t="s">
        <v>41</v>
      </c>
      <c r="G254" s="46">
        <f>G250+G251+G252+G253</f>
        <v>40754267.399999999</v>
      </c>
      <c r="H254" s="46">
        <f>H250+H251+H252+H253</f>
        <v>38212447.68</v>
      </c>
      <c r="I254" s="46">
        <f>I250+I251+I252+I253</f>
        <v>38212447.68</v>
      </c>
      <c r="J254" s="26"/>
    </row>
    <row r="255" spans="3:10" s="5" customFormat="1" ht="39" customHeight="1" x14ac:dyDescent="0.25">
      <c r="C255" s="68" t="s">
        <v>245</v>
      </c>
      <c r="D255" s="61" t="s">
        <v>216</v>
      </c>
      <c r="E255" s="61" t="s">
        <v>1</v>
      </c>
      <c r="F255" s="44" t="s">
        <v>69</v>
      </c>
      <c r="G255" s="46">
        <v>200</v>
      </c>
      <c r="H255" s="46">
        <v>200</v>
      </c>
      <c r="I255" s="46">
        <v>200</v>
      </c>
      <c r="J255" s="26"/>
    </row>
    <row r="256" spans="3:10" s="5" customFormat="1" ht="58.5" customHeight="1" x14ac:dyDescent="0.25">
      <c r="C256" s="80"/>
      <c r="D256" s="72"/>
      <c r="E256" s="72"/>
      <c r="F256" s="44" t="s">
        <v>70</v>
      </c>
      <c r="G256" s="46">
        <v>0</v>
      </c>
      <c r="H256" s="46">
        <v>0</v>
      </c>
      <c r="I256" s="46">
        <v>0</v>
      </c>
      <c r="J256" s="26"/>
    </row>
    <row r="257" spans="3:10" s="5" customFormat="1" ht="42" customHeight="1" x14ac:dyDescent="0.25">
      <c r="C257" s="80"/>
      <c r="D257" s="72"/>
      <c r="E257" s="72"/>
      <c r="F257" s="44" t="s">
        <v>71</v>
      </c>
      <c r="G257" s="46">
        <v>0</v>
      </c>
      <c r="H257" s="46">
        <v>0</v>
      </c>
      <c r="I257" s="46">
        <v>0</v>
      </c>
      <c r="J257" s="26"/>
    </row>
    <row r="258" spans="3:10" s="5" customFormat="1" ht="42.75" customHeight="1" x14ac:dyDescent="0.25">
      <c r="C258" s="80"/>
      <c r="D258" s="72"/>
      <c r="E258" s="72"/>
      <c r="F258" s="44" t="s">
        <v>72</v>
      </c>
      <c r="G258" s="46">
        <v>0</v>
      </c>
      <c r="H258" s="46">
        <v>0</v>
      </c>
      <c r="I258" s="46">
        <v>0</v>
      </c>
      <c r="J258" s="26"/>
    </row>
    <row r="259" spans="3:10" s="5" customFormat="1" ht="32.25" customHeight="1" x14ac:dyDescent="0.25">
      <c r="C259" s="80"/>
      <c r="D259" s="72"/>
      <c r="E259" s="72"/>
      <c r="F259" s="44" t="s">
        <v>41</v>
      </c>
      <c r="G259" s="46">
        <f>SUM(G255:G258)</f>
        <v>200</v>
      </c>
      <c r="H259" s="46">
        <f>SUM(H255:H258)</f>
        <v>200</v>
      </c>
      <c r="I259" s="46">
        <f>SUM(I255:I258)</f>
        <v>200</v>
      </c>
      <c r="J259" s="26"/>
    </row>
    <row r="260" spans="3:10" s="5" customFormat="1" ht="52.5" hidden="1" customHeight="1" x14ac:dyDescent="0.25">
      <c r="C260" s="68" t="s">
        <v>217</v>
      </c>
      <c r="D260" s="61" t="s">
        <v>156</v>
      </c>
      <c r="E260" s="61" t="s">
        <v>1</v>
      </c>
      <c r="F260" s="44" t="s">
        <v>69</v>
      </c>
      <c r="G260" s="46">
        <v>0</v>
      </c>
      <c r="H260" s="46">
        <v>0</v>
      </c>
      <c r="I260" s="46">
        <v>0</v>
      </c>
      <c r="J260" s="26"/>
    </row>
    <row r="261" spans="3:10" s="5" customFormat="1" ht="45" hidden="1" customHeight="1" x14ac:dyDescent="0.25">
      <c r="C261" s="69"/>
      <c r="D261" s="72"/>
      <c r="E261" s="72"/>
      <c r="F261" s="44" t="s">
        <v>70</v>
      </c>
      <c r="G261" s="46">
        <v>0</v>
      </c>
      <c r="H261" s="46">
        <v>0</v>
      </c>
      <c r="I261" s="46">
        <v>0</v>
      </c>
      <c r="J261" s="26"/>
    </row>
    <row r="262" spans="3:10" s="5" customFormat="1" ht="41.25" hidden="1" customHeight="1" x14ac:dyDescent="0.25">
      <c r="C262" s="69"/>
      <c r="D262" s="72"/>
      <c r="E262" s="72"/>
      <c r="F262" s="44" t="s">
        <v>71</v>
      </c>
      <c r="G262" s="46">
        <v>0</v>
      </c>
      <c r="H262" s="46">
        <v>0</v>
      </c>
      <c r="I262" s="46">
        <v>0</v>
      </c>
      <c r="J262" s="26"/>
    </row>
    <row r="263" spans="3:10" s="5" customFormat="1" ht="42" hidden="1" customHeight="1" x14ac:dyDescent="0.25">
      <c r="C263" s="69"/>
      <c r="D263" s="72"/>
      <c r="E263" s="72"/>
      <c r="F263" s="44" t="s">
        <v>72</v>
      </c>
      <c r="G263" s="46">
        <v>0</v>
      </c>
      <c r="H263" s="46">
        <v>0</v>
      </c>
      <c r="I263" s="46">
        <v>0</v>
      </c>
      <c r="J263" s="26"/>
    </row>
    <row r="264" spans="3:10" s="5" customFormat="1" ht="32.25" hidden="1" customHeight="1" x14ac:dyDescent="0.25">
      <c r="C264" s="69"/>
      <c r="D264" s="72"/>
      <c r="E264" s="72"/>
      <c r="F264" s="44" t="s">
        <v>41</v>
      </c>
      <c r="G264" s="46">
        <f>G260+G261+G262+G263</f>
        <v>0</v>
      </c>
      <c r="H264" s="46">
        <f t="shared" ref="H264:I264" si="9">H260+H261+H262+H263</f>
        <v>0</v>
      </c>
      <c r="I264" s="46">
        <f t="shared" si="9"/>
        <v>0</v>
      </c>
      <c r="J264" s="26"/>
    </row>
    <row r="265" spans="3:10" s="5" customFormat="1" ht="45" customHeight="1" x14ac:dyDescent="0.25">
      <c r="C265" s="68" t="s">
        <v>246</v>
      </c>
      <c r="D265" s="61" t="s">
        <v>28</v>
      </c>
      <c r="E265" s="61" t="s">
        <v>1</v>
      </c>
      <c r="F265" s="44" t="s">
        <v>69</v>
      </c>
      <c r="G265" s="46">
        <f>G270+G275+G280+G285+G290</f>
        <v>1752873</v>
      </c>
      <c r="H265" s="46">
        <f>H270+H275+H280+H290</f>
        <v>0</v>
      </c>
      <c r="I265" s="46">
        <f>I270+I275+I280+I290</f>
        <v>0</v>
      </c>
      <c r="J265" s="26"/>
    </row>
    <row r="266" spans="3:10" s="5" customFormat="1" ht="60.75" customHeight="1" x14ac:dyDescent="0.25">
      <c r="C266" s="68"/>
      <c r="D266" s="61"/>
      <c r="E266" s="61"/>
      <c r="F266" s="44" t="s">
        <v>70</v>
      </c>
      <c r="G266" s="46">
        <v>0</v>
      </c>
      <c r="H266" s="46">
        <v>0</v>
      </c>
      <c r="I266" s="46">
        <v>0</v>
      </c>
      <c r="J266" s="26"/>
    </row>
    <row r="267" spans="3:10" s="5" customFormat="1" ht="46.5" customHeight="1" x14ac:dyDescent="0.25">
      <c r="C267" s="68"/>
      <c r="D267" s="61"/>
      <c r="E267" s="61"/>
      <c r="F267" s="44" t="s">
        <v>71</v>
      </c>
      <c r="G267" s="46">
        <f>G272+G277+G287+G292+G282</f>
        <v>17705.79</v>
      </c>
      <c r="H267" s="46">
        <f>H272+H277+H282+H292</f>
        <v>0</v>
      </c>
      <c r="I267" s="46">
        <f>I272+I277+I282+I292</f>
        <v>0</v>
      </c>
      <c r="J267" s="26"/>
    </row>
    <row r="268" spans="3:10" s="5" customFormat="1" ht="47.25" customHeight="1" x14ac:dyDescent="0.25">
      <c r="C268" s="68"/>
      <c r="D268" s="61"/>
      <c r="E268" s="61"/>
      <c r="F268" s="44" t="s">
        <v>72</v>
      </c>
      <c r="G268" s="46">
        <v>0</v>
      </c>
      <c r="H268" s="46">
        <v>0</v>
      </c>
      <c r="I268" s="46">
        <v>0</v>
      </c>
      <c r="J268" s="26"/>
    </row>
    <row r="269" spans="3:10" s="5" customFormat="1" ht="25.9" customHeight="1" x14ac:dyDescent="0.25">
      <c r="C269" s="68"/>
      <c r="D269" s="61"/>
      <c r="E269" s="61"/>
      <c r="F269" s="44" t="s">
        <v>41</v>
      </c>
      <c r="G269" s="46">
        <f>G265+G266+G267+G268</f>
        <v>1770578.79</v>
      </c>
      <c r="H269" s="46">
        <f>H265+H266+H267+H268</f>
        <v>0</v>
      </c>
      <c r="I269" s="46">
        <f>I265+I266+I267+I268</f>
        <v>0</v>
      </c>
      <c r="J269" s="26"/>
    </row>
    <row r="270" spans="3:10" s="5" customFormat="1" ht="41.25" hidden="1" customHeight="1" x14ac:dyDescent="0.25">
      <c r="C270" s="68" t="s">
        <v>203</v>
      </c>
      <c r="D270" s="61" t="s">
        <v>119</v>
      </c>
      <c r="E270" s="61" t="s">
        <v>1</v>
      </c>
      <c r="F270" s="44" t="s">
        <v>69</v>
      </c>
      <c r="G270" s="46">
        <v>0</v>
      </c>
      <c r="H270" s="46">
        <v>0</v>
      </c>
      <c r="I270" s="46">
        <v>0</v>
      </c>
      <c r="J270" s="26"/>
    </row>
    <row r="271" spans="3:10" s="5" customFormat="1" ht="62.25" hidden="1" customHeight="1" x14ac:dyDescent="0.25">
      <c r="C271" s="68"/>
      <c r="D271" s="61"/>
      <c r="E271" s="61"/>
      <c r="F271" s="44" t="s">
        <v>70</v>
      </c>
      <c r="G271" s="46">
        <v>0</v>
      </c>
      <c r="H271" s="46">
        <v>0</v>
      </c>
      <c r="I271" s="46">
        <v>0</v>
      </c>
      <c r="J271" s="26"/>
    </row>
    <row r="272" spans="3:10" s="5" customFormat="1" ht="45.6" hidden="1" customHeight="1" x14ac:dyDescent="0.25">
      <c r="C272" s="68"/>
      <c r="D272" s="61"/>
      <c r="E272" s="61"/>
      <c r="F272" s="44" t="s">
        <v>71</v>
      </c>
      <c r="G272" s="46">
        <v>0</v>
      </c>
      <c r="H272" s="46">
        <v>0</v>
      </c>
      <c r="I272" s="46">
        <v>0</v>
      </c>
      <c r="J272" s="26"/>
    </row>
    <row r="273" spans="3:10" s="5" customFormat="1" ht="46.9" hidden="1" customHeight="1" x14ac:dyDescent="0.25">
      <c r="C273" s="68"/>
      <c r="D273" s="61"/>
      <c r="E273" s="61"/>
      <c r="F273" s="44" t="s">
        <v>72</v>
      </c>
      <c r="G273" s="46">
        <v>0</v>
      </c>
      <c r="H273" s="46">
        <v>0</v>
      </c>
      <c r="I273" s="46">
        <v>0</v>
      </c>
      <c r="J273" s="26"/>
    </row>
    <row r="274" spans="3:10" s="5" customFormat="1" ht="27.75" hidden="1" customHeight="1" x14ac:dyDescent="0.25">
      <c r="C274" s="68"/>
      <c r="D274" s="61"/>
      <c r="E274" s="61"/>
      <c r="F274" s="44" t="s">
        <v>41</v>
      </c>
      <c r="G274" s="46">
        <f>G270+G271+G272+G273</f>
        <v>0</v>
      </c>
      <c r="H274" s="46">
        <f>H270+H271+H272+H273</f>
        <v>0</v>
      </c>
      <c r="I274" s="46">
        <f>I270+I271+I272+I273</f>
        <v>0</v>
      </c>
      <c r="J274" s="26"/>
    </row>
    <row r="275" spans="3:10" s="5" customFormat="1" ht="46.15" hidden="1" customHeight="1" x14ac:dyDescent="0.25">
      <c r="C275" s="68" t="s">
        <v>204</v>
      </c>
      <c r="D275" s="61" t="s">
        <v>160</v>
      </c>
      <c r="E275" s="61" t="s">
        <v>1</v>
      </c>
      <c r="F275" s="44" t="s">
        <v>69</v>
      </c>
      <c r="G275" s="46">
        <v>0</v>
      </c>
      <c r="H275" s="46">
        <v>0</v>
      </c>
      <c r="I275" s="46">
        <v>0</v>
      </c>
      <c r="J275" s="26"/>
    </row>
    <row r="276" spans="3:10" s="5" customFormat="1" ht="60.75" hidden="1" customHeight="1" x14ac:dyDescent="0.25">
      <c r="C276" s="68"/>
      <c r="D276" s="61"/>
      <c r="E276" s="61"/>
      <c r="F276" s="44" t="s">
        <v>70</v>
      </c>
      <c r="G276" s="46">
        <v>0</v>
      </c>
      <c r="H276" s="46">
        <v>0</v>
      </c>
      <c r="I276" s="46">
        <v>0</v>
      </c>
      <c r="J276" s="26"/>
    </row>
    <row r="277" spans="3:10" s="5" customFormat="1" ht="41.25" hidden="1" customHeight="1" x14ac:dyDescent="0.25">
      <c r="C277" s="68"/>
      <c r="D277" s="61"/>
      <c r="E277" s="61"/>
      <c r="F277" s="44" t="s">
        <v>71</v>
      </c>
      <c r="G277" s="46">
        <v>0</v>
      </c>
      <c r="H277" s="46">
        <v>0</v>
      </c>
      <c r="I277" s="46">
        <v>0</v>
      </c>
      <c r="J277" s="26"/>
    </row>
    <row r="278" spans="3:10" s="5" customFormat="1" ht="44.25" hidden="1" customHeight="1" x14ac:dyDescent="0.25">
      <c r="C278" s="68"/>
      <c r="D278" s="61"/>
      <c r="E278" s="61"/>
      <c r="F278" s="44" t="s">
        <v>72</v>
      </c>
      <c r="G278" s="46">
        <v>0</v>
      </c>
      <c r="H278" s="46">
        <v>0</v>
      </c>
      <c r="I278" s="46">
        <v>0</v>
      </c>
      <c r="J278" s="26"/>
    </row>
    <row r="279" spans="3:10" s="5" customFormat="1" ht="25.9" hidden="1" customHeight="1" x14ac:dyDescent="0.25">
      <c r="C279" s="68"/>
      <c r="D279" s="61"/>
      <c r="E279" s="61"/>
      <c r="F279" s="44" t="s">
        <v>41</v>
      </c>
      <c r="G279" s="46">
        <f>G268+G275+G277+G278</f>
        <v>0</v>
      </c>
      <c r="H279" s="46">
        <f>H268+H275+H277+H278</f>
        <v>0</v>
      </c>
      <c r="I279" s="46">
        <f>I268+I275+I277+I278</f>
        <v>0</v>
      </c>
      <c r="J279" s="26"/>
    </row>
    <row r="280" spans="3:10" s="5" customFormat="1" ht="41.25" hidden="1" customHeight="1" x14ac:dyDescent="0.25">
      <c r="C280" s="68" t="s">
        <v>205</v>
      </c>
      <c r="D280" s="61" t="s">
        <v>61</v>
      </c>
      <c r="E280" s="61" t="s">
        <v>1</v>
      </c>
      <c r="F280" s="44" t="s">
        <v>69</v>
      </c>
      <c r="G280" s="46">
        <v>0</v>
      </c>
      <c r="H280" s="46">
        <v>0</v>
      </c>
      <c r="I280" s="46">
        <v>0</v>
      </c>
      <c r="J280" s="26"/>
    </row>
    <row r="281" spans="3:10" s="5" customFormat="1" ht="62.25" hidden="1" customHeight="1" x14ac:dyDescent="0.25">
      <c r="C281" s="68"/>
      <c r="D281" s="61"/>
      <c r="E281" s="61"/>
      <c r="F281" s="44" t="s">
        <v>70</v>
      </c>
      <c r="G281" s="46">
        <v>0</v>
      </c>
      <c r="H281" s="46">
        <v>0</v>
      </c>
      <c r="I281" s="46">
        <v>0</v>
      </c>
      <c r="J281" s="26"/>
    </row>
    <row r="282" spans="3:10" s="5" customFormat="1" ht="59.25" hidden="1" customHeight="1" x14ac:dyDescent="0.25">
      <c r="C282" s="68"/>
      <c r="D282" s="61"/>
      <c r="E282" s="61"/>
      <c r="F282" s="44" t="s">
        <v>71</v>
      </c>
      <c r="G282" s="46">
        <v>0</v>
      </c>
      <c r="H282" s="46">
        <v>0</v>
      </c>
      <c r="I282" s="46">
        <v>0</v>
      </c>
      <c r="J282" s="26"/>
    </row>
    <row r="283" spans="3:10" s="5" customFormat="1" ht="46.5" hidden="1" customHeight="1" x14ac:dyDescent="0.25">
      <c r="C283" s="68"/>
      <c r="D283" s="61"/>
      <c r="E283" s="61"/>
      <c r="F283" s="44" t="s">
        <v>72</v>
      </c>
      <c r="G283" s="46">
        <v>0</v>
      </c>
      <c r="H283" s="46">
        <v>0</v>
      </c>
      <c r="I283" s="46">
        <v>0</v>
      </c>
      <c r="J283" s="26"/>
    </row>
    <row r="284" spans="3:10" s="5" customFormat="1" ht="46.5" hidden="1" customHeight="1" x14ac:dyDescent="0.25">
      <c r="C284" s="68"/>
      <c r="D284" s="61"/>
      <c r="E284" s="61"/>
      <c r="F284" s="44" t="s">
        <v>41</v>
      </c>
      <c r="G284" s="46">
        <f>G273+G280+G282+G283</f>
        <v>0</v>
      </c>
      <c r="H284" s="46">
        <f>SUM(H281:H283)</f>
        <v>0</v>
      </c>
      <c r="I284" s="46">
        <f>SUM(I281:I283)</f>
        <v>0</v>
      </c>
      <c r="J284" s="26"/>
    </row>
    <row r="285" spans="3:10" s="5" customFormat="1" ht="47.25" hidden="1" customHeight="1" x14ac:dyDescent="0.25">
      <c r="C285" s="62" t="s">
        <v>206</v>
      </c>
      <c r="D285" s="65" t="s">
        <v>160</v>
      </c>
      <c r="E285" s="65" t="s">
        <v>1</v>
      </c>
      <c r="F285" s="44" t="s">
        <v>69</v>
      </c>
      <c r="G285" s="46">
        <v>0</v>
      </c>
      <c r="H285" s="46">
        <v>0</v>
      </c>
      <c r="I285" s="46">
        <v>0</v>
      </c>
      <c r="J285" s="26"/>
    </row>
    <row r="286" spans="3:10" s="5" customFormat="1" ht="62.25" hidden="1" customHeight="1" x14ac:dyDescent="0.25">
      <c r="C286" s="63"/>
      <c r="D286" s="66"/>
      <c r="E286" s="66"/>
      <c r="F286" s="44" t="s">
        <v>70</v>
      </c>
      <c r="G286" s="46">
        <v>0</v>
      </c>
      <c r="H286" s="46">
        <v>0</v>
      </c>
      <c r="I286" s="46">
        <v>0</v>
      </c>
      <c r="J286" s="26"/>
    </row>
    <row r="287" spans="3:10" s="5" customFormat="1" ht="39.75" hidden="1" customHeight="1" x14ac:dyDescent="0.25">
      <c r="C287" s="63"/>
      <c r="D287" s="66"/>
      <c r="E287" s="66"/>
      <c r="F287" s="44" t="s">
        <v>71</v>
      </c>
      <c r="G287" s="46">
        <v>0</v>
      </c>
      <c r="H287" s="46">
        <v>0</v>
      </c>
      <c r="I287" s="46">
        <v>0</v>
      </c>
      <c r="J287" s="26"/>
    </row>
    <row r="288" spans="3:10" s="5" customFormat="1" ht="42" hidden="1" customHeight="1" x14ac:dyDescent="0.25">
      <c r="C288" s="63"/>
      <c r="D288" s="66"/>
      <c r="E288" s="66"/>
      <c r="F288" s="44" t="s">
        <v>72</v>
      </c>
      <c r="G288" s="46">
        <v>0</v>
      </c>
      <c r="H288" s="46">
        <v>0</v>
      </c>
      <c r="I288" s="46">
        <v>0</v>
      </c>
      <c r="J288" s="26"/>
    </row>
    <row r="289" spans="3:10" s="5" customFormat="1" ht="33.75" hidden="1" customHeight="1" x14ac:dyDescent="0.25">
      <c r="C289" s="64"/>
      <c r="D289" s="67"/>
      <c r="E289" s="67"/>
      <c r="F289" s="44" t="s">
        <v>41</v>
      </c>
      <c r="G289" s="46">
        <f>SUM(G285:G288)</f>
        <v>0</v>
      </c>
      <c r="H289" s="46">
        <v>0</v>
      </c>
      <c r="I289" s="46">
        <v>0</v>
      </c>
      <c r="J289" s="26"/>
    </row>
    <row r="290" spans="3:10" s="5" customFormat="1" ht="63.75" customHeight="1" x14ac:dyDescent="0.25">
      <c r="C290" s="62" t="s">
        <v>212</v>
      </c>
      <c r="D290" s="65" t="s">
        <v>195</v>
      </c>
      <c r="E290" s="65" t="s">
        <v>1</v>
      </c>
      <c r="F290" s="44" t="s">
        <v>69</v>
      </c>
      <c r="G290" s="46">
        <v>1752873</v>
      </c>
      <c r="H290" s="46">
        <v>0</v>
      </c>
      <c r="I290" s="46">
        <v>0</v>
      </c>
      <c r="J290" s="26"/>
    </row>
    <row r="291" spans="3:10" s="5" customFormat="1" ht="60.75" customHeight="1" x14ac:dyDescent="0.25">
      <c r="C291" s="63"/>
      <c r="D291" s="66"/>
      <c r="E291" s="66"/>
      <c r="F291" s="44" t="s">
        <v>70</v>
      </c>
      <c r="G291" s="46">
        <v>0</v>
      </c>
      <c r="H291" s="46">
        <v>0</v>
      </c>
      <c r="I291" s="46">
        <v>0</v>
      </c>
      <c r="J291" s="26"/>
    </row>
    <row r="292" spans="3:10" s="5" customFormat="1" ht="40.5" customHeight="1" x14ac:dyDescent="0.25">
      <c r="C292" s="63"/>
      <c r="D292" s="66"/>
      <c r="E292" s="66"/>
      <c r="F292" s="44" t="s">
        <v>71</v>
      </c>
      <c r="G292" s="46">
        <v>17705.79</v>
      </c>
      <c r="H292" s="46">
        <v>0</v>
      </c>
      <c r="I292" s="46">
        <v>0</v>
      </c>
      <c r="J292" s="26"/>
    </row>
    <row r="293" spans="3:10" s="5" customFormat="1" ht="39.75" customHeight="1" x14ac:dyDescent="0.25">
      <c r="C293" s="63"/>
      <c r="D293" s="66"/>
      <c r="E293" s="66"/>
      <c r="F293" s="44" t="s">
        <v>72</v>
      </c>
      <c r="G293" s="46">
        <v>0</v>
      </c>
      <c r="H293" s="46">
        <v>0</v>
      </c>
      <c r="I293" s="46">
        <v>0</v>
      </c>
      <c r="J293" s="26"/>
    </row>
    <row r="294" spans="3:10" s="5" customFormat="1" ht="33.75" customHeight="1" x14ac:dyDescent="0.25">
      <c r="C294" s="64"/>
      <c r="D294" s="67"/>
      <c r="E294" s="67"/>
      <c r="F294" s="44" t="s">
        <v>41</v>
      </c>
      <c r="G294" s="46">
        <f>G290+G291+G292+G293</f>
        <v>1770578.79</v>
      </c>
      <c r="H294" s="46">
        <f>SUM(H290:H293)</f>
        <v>0</v>
      </c>
      <c r="I294" s="46">
        <f>SUM(I290:I293)</f>
        <v>0</v>
      </c>
      <c r="J294" s="26"/>
    </row>
    <row r="295" spans="3:10" s="5" customFormat="1" ht="44.25" customHeight="1" x14ac:dyDescent="0.25">
      <c r="C295" s="68" t="s">
        <v>120</v>
      </c>
      <c r="D295" s="61" t="s">
        <v>26</v>
      </c>
      <c r="E295" s="61" t="s">
        <v>1</v>
      </c>
      <c r="F295" s="44" t="s">
        <v>69</v>
      </c>
      <c r="G295" s="46">
        <v>0</v>
      </c>
      <c r="H295" s="46">
        <v>0</v>
      </c>
      <c r="I295" s="46">
        <v>0</v>
      </c>
      <c r="J295" s="26"/>
    </row>
    <row r="296" spans="3:10" s="5" customFormat="1" ht="57" customHeight="1" x14ac:dyDescent="0.25">
      <c r="C296" s="68"/>
      <c r="D296" s="61"/>
      <c r="E296" s="61"/>
      <c r="F296" s="44" t="s">
        <v>70</v>
      </c>
      <c r="G296" s="46">
        <v>0</v>
      </c>
      <c r="H296" s="46">
        <v>0</v>
      </c>
      <c r="I296" s="46">
        <v>0</v>
      </c>
      <c r="J296" s="26"/>
    </row>
    <row r="297" spans="3:10" s="5" customFormat="1" ht="38.25" customHeight="1" x14ac:dyDescent="0.25">
      <c r="C297" s="68"/>
      <c r="D297" s="61"/>
      <c r="E297" s="61"/>
      <c r="F297" s="44" t="s">
        <v>71</v>
      </c>
      <c r="G297" s="46">
        <f>G302</f>
        <v>200000</v>
      </c>
      <c r="H297" s="46">
        <f>H302</f>
        <v>0</v>
      </c>
      <c r="I297" s="46">
        <f>I302</f>
        <v>0</v>
      </c>
      <c r="J297" s="26"/>
    </row>
    <row r="298" spans="3:10" s="5" customFormat="1" ht="46.5" customHeight="1" x14ac:dyDescent="0.25">
      <c r="C298" s="68"/>
      <c r="D298" s="61"/>
      <c r="E298" s="61"/>
      <c r="F298" s="44" t="s">
        <v>72</v>
      </c>
      <c r="G298" s="46">
        <v>0</v>
      </c>
      <c r="H298" s="46">
        <v>0</v>
      </c>
      <c r="I298" s="46">
        <v>0</v>
      </c>
      <c r="J298" s="26"/>
    </row>
    <row r="299" spans="3:10" s="5" customFormat="1" ht="25.5" customHeight="1" x14ac:dyDescent="0.25">
      <c r="C299" s="68"/>
      <c r="D299" s="61"/>
      <c r="E299" s="61"/>
      <c r="F299" s="44" t="s">
        <v>41</v>
      </c>
      <c r="G299" s="46">
        <f>G273+G295+G297+G298</f>
        <v>200000</v>
      </c>
      <c r="H299" s="46">
        <f>H273+H295+H297+H298</f>
        <v>0</v>
      </c>
      <c r="I299" s="46">
        <f>I273+I295+I297+I298</f>
        <v>0</v>
      </c>
      <c r="J299" s="26"/>
    </row>
    <row r="300" spans="3:10" s="5" customFormat="1" ht="36" customHeight="1" x14ac:dyDescent="0.25">
      <c r="C300" s="68" t="s">
        <v>203</v>
      </c>
      <c r="D300" s="61" t="s">
        <v>252</v>
      </c>
      <c r="E300" s="61" t="s">
        <v>1</v>
      </c>
      <c r="F300" s="44" t="s">
        <v>69</v>
      </c>
      <c r="G300" s="46">
        <f>G305</f>
        <v>0</v>
      </c>
      <c r="H300" s="46">
        <f>H305</f>
        <v>0</v>
      </c>
      <c r="I300" s="46">
        <f>I305</f>
        <v>0</v>
      </c>
      <c r="J300" s="26"/>
    </row>
    <row r="301" spans="3:10" s="5" customFormat="1" ht="56.25" x14ac:dyDescent="0.25">
      <c r="C301" s="68"/>
      <c r="D301" s="61"/>
      <c r="E301" s="61"/>
      <c r="F301" s="44" t="s">
        <v>70</v>
      </c>
      <c r="G301" s="46">
        <v>0</v>
      </c>
      <c r="H301" s="46">
        <v>0</v>
      </c>
      <c r="I301" s="46">
        <v>0</v>
      </c>
      <c r="J301" s="26"/>
    </row>
    <row r="302" spans="3:10" s="5" customFormat="1" ht="37.5" x14ac:dyDescent="0.25">
      <c r="C302" s="68"/>
      <c r="D302" s="61"/>
      <c r="E302" s="61"/>
      <c r="F302" s="44" t="s">
        <v>71</v>
      </c>
      <c r="G302" s="46">
        <v>200000</v>
      </c>
      <c r="H302" s="46">
        <v>0</v>
      </c>
      <c r="I302" s="46">
        <v>0</v>
      </c>
      <c r="J302" s="26"/>
    </row>
    <row r="303" spans="3:10" s="5" customFormat="1" ht="37.5" x14ac:dyDescent="0.25">
      <c r="C303" s="68"/>
      <c r="D303" s="61"/>
      <c r="E303" s="61"/>
      <c r="F303" s="44" t="s">
        <v>72</v>
      </c>
      <c r="G303" s="46">
        <v>0</v>
      </c>
      <c r="H303" s="46">
        <v>0</v>
      </c>
      <c r="I303" s="46">
        <v>0</v>
      </c>
      <c r="J303" s="26"/>
    </row>
    <row r="304" spans="3:10" s="5" customFormat="1" ht="20.25" x14ac:dyDescent="0.25">
      <c r="C304" s="68"/>
      <c r="D304" s="61"/>
      <c r="E304" s="61"/>
      <c r="F304" s="44" t="s">
        <v>41</v>
      </c>
      <c r="G304" s="46">
        <f>G300+G301+G302+G303</f>
        <v>200000</v>
      </c>
      <c r="H304" s="46">
        <f>H300+H301+H302+H303</f>
        <v>0</v>
      </c>
      <c r="I304" s="46">
        <f>I300+I301+I302+I303</f>
        <v>0</v>
      </c>
      <c r="J304" s="26"/>
    </row>
    <row r="305" spans="3:11" s="5" customFormat="1" ht="56.25" x14ac:dyDescent="0.25">
      <c r="C305" s="68" t="s">
        <v>19</v>
      </c>
      <c r="D305" s="61" t="s">
        <v>29</v>
      </c>
      <c r="E305" s="61" t="s">
        <v>1</v>
      </c>
      <c r="F305" s="44" t="s">
        <v>69</v>
      </c>
      <c r="G305" s="46">
        <v>0</v>
      </c>
      <c r="H305" s="46">
        <v>0</v>
      </c>
      <c r="I305" s="46">
        <v>0</v>
      </c>
      <c r="J305" s="26"/>
    </row>
    <row r="306" spans="3:11" s="5" customFormat="1" ht="56.25" x14ac:dyDescent="0.25">
      <c r="C306" s="68"/>
      <c r="D306" s="61"/>
      <c r="E306" s="61"/>
      <c r="F306" s="44" t="s">
        <v>70</v>
      </c>
      <c r="G306" s="46">
        <v>0</v>
      </c>
      <c r="H306" s="46">
        <v>0</v>
      </c>
      <c r="I306" s="46">
        <v>0</v>
      </c>
      <c r="J306" s="26"/>
      <c r="K306" s="6"/>
    </row>
    <row r="307" spans="3:11" s="5" customFormat="1" ht="37.5" x14ac:dyDescent="0.25">
      <c r="C307" s="68"/>
      <c r="D307" s="61"/>
      <c r="E307" s="61"/>
      <c r="F307" s="44" t="s">
        <v>71</v>
      </c>
      <c r="G307" s="46">
        <f>G318</f>
        <v>2050300</v>
      </c>
      <c r="H307" s="46">
        <f>H318</f>
        <v>2050300</v>
      </c>
      <c r="I307" s="46">
        <f>I318</f>
        <v>2050300</v>
      </c>
      <c r="J307" s="26"/>
    </row>
    <row r="308" spans="3:11" s="5" customFormat="1" ht="37.5" x14ac:dyDescent="0.25">
      <c r="C308" s="68"/>
      <c r="D308" s="61"/>
      <c r="E308" s="61"/>
      <c r="F308" s="44" t="s">
        <v>72</v>
      </c>
      <c r="G308" s="46">
        <v>0</v>
      </c>
      <c r="H308" s="46">
        <v>0</v>
      </c>
      <c r="I308" s="46">
        <v>0</v>
      </c>
      <c r="J308" s="26"/>
    </row>
    <row r="309" spans="3:11" s="5" customFormat="1" ht="19.5" customHeight="1" x14ac:dyDescent="0.25">
      <c r="C309" s="68"/>
      <c r="D309" s="61"/>
      <c r="E309" s="61"/>
      <c r="F309" s="44" t="s">
        <v>41</v>
      </c>
      <c r="G309" s="46">
        <f>G305+G306+G307+G308</f>
        <v>2050300</v>
      </c>
      <c r="H309" s="46">
        <f>H305+H306+H307+H308</f>
        <v>2050300</v>
      </c>
      <c r="I309" s="46">
        <f>I305+I306+I307+I308</f>
        <v>2050300</v>
      </c>
      <c r="J309" s="26"/>
    </row>
    <row r="310" spans="3:11" s="5" customFormat="1" ht="39.6" hidden="1" customHeight="1" x14ac:dyDescent="0.25">
      <c r="C310" s="59">
        <v>5</v>
      </c>
      <c r="D310" s="42" t="s">
        <v>18</v>
      </c>
      <c r="E310" s="44"/>
      <c r="F310" s="44"/>
      <c r="G310" s="46">
        <f>G315</f>
        <v>0</v>
      </c>
      <c r="H310" s="46">
        <f>H315</f>
        <v>0</v>
      </c>
      <c r="I310" s="46">
        <f>I315</f>
        <v>0</v>
      </c>
      <c r="J310" s="26"/>
    </row>
    <row r="311" spans="3:11" s="5" customFormat="1" ht="36.6" hidden="1" customHeight="1" x14ac:dyDescent="0.25">
      <c r="C311" s="68" t="s">
        <v>31</v>
      </c>
      <c r="D311" s="61" t="s">
        <v>56</v>
      </c>
      <c r="E311" s="61" t="s">
        <v>1</v>
      </c>
      <c r="F311" s="44" t="s">
        <v>69</v>
      </c>
      <c r="G311" s="46">
        <v>0</v>
      </c>
      <c r="H311" s="46">
        <v>0</v>
      </c>
      <c r="I311" s="46">
        <v>0</v>
      </c>
      <c r="J311" s="26"/>
    </row>
    <row r="312" spans="3:11" s="5" customFormat="1" ht="55.9" hidden="1" customHeight="1" x14ac:dyDescent="0.25">
      <c r="C312" s="68"/>
      <c r="D312" s="61"/>
      <c r="E312" s="61"/>
      <c r="F312" s="44" t="s">
        <v>70</v>
      </c>
      <c r="G312" s="46">
        <v>0</v>
      </c>
      <c r="H312" s="46">
        <v>0</v>
      </c>
      <c r="I312" s="46">
        <v>0</v>
      </c>
      <c r="J312" s="26"/>
    </row>
    <row r="313" spans="3:11" s="5" customFormat="1" ht="48.6" hidden="1" customHeight="1" x14ac:dyDescent="0.25">
      <c r="C313" s="68"/>
      <c r="D313" s="61"/>
      <c r="E313" s="61"/>
      <c r="F313" s="44" t="s">
        <v>71</v>
      </c>
      <c r="G313" s="46">
        <v>0</v>
      </c>
      <c r="H313" s="46">
        <v>0</v>
      </c>
      <c r="I313" s="46">
        <v>0</v>
      </c>
      <c r="J313" s="26"/>
    </row>
    <row r="314" spans="3:11" s="5" customFormat="1" ht="55.9" hidden="1" customHeight="1" x14ac:dyDescent="0.25">
      <c r="C314" s="68"/>
      <c r="D314" s="61"/>
      <c r="E314" s="61"/>
      <c r="F314" s="44" t="s">
        <v>72</v>
      </c>
      <c r="G314" s="46">
        <v>0</v>
      </c>
      <c r="H314" s="46">
        <v>0</v>
      </c>
      <c r="I314" s="46">
        <v>0</v>
      </c>
      <c r="J314" s="26"/>
    </row>
    <row r="315" spans="3:11" s="5" customFormat="1" ht="36.6" hidden="1" customHeight="1" x14ac:dyDescent="0.25">
      <c r="C315" s="68"/>
      <c r="D315" s="61"/>
      <c r="E315" s="61"/>
      <c r="F315" s="44" t="s">
        <v>41</v>
      </c>
      <c r="G315" s="46">
        <f>G311+G312+G313+G314</f>
        <v>0</v>
      </c>
      <c r="H315" s="46">
        <f>H311+H312+H313+H314</f>
        <v>0</v>
      </c>
      <c r="I315" s="46">
        <f>I311+I312+I313+I314</f>
        <v>0</v>
      </c>
      <c r="J315" s="26" t="s">
        <v>100</v>
      </c>
    </row>
    <row r="316" spans="3:11" s="5" customFormat="1" ht="57" customHeight="1" x14ac:dyDescent="0.25">
      <c r="C316" s="68" t="s">
        <v>31</v>
      </c>
      <c r="D316" s="61" t="s">
        <v>157</v>
      </c>
      <c r="E316" s="61" t="s">
        <v>1</v>
      </c>
      <c r="F316" s="44" t="s">
        <v>69</v>
      </c>
      <c r="G316" s="46">
        <v>0</v>
      </c>
      <c r="H316" s="46">
        <v>0</v>
      </c>
      <c r="I316" s="46">
        <v>0</v>
      </c>
      <c r="J316" s="26"/>
    </row>
    <row r="317" spans="3:11" s="5" customFormat="1" ht="57.75" customHeight="1" x14ac:dyDescent="0.25">
      <c r="C317" s="68"/>
      <c r="D317" s="61"/>
      <c r="E317" s="61"/>
      <c r="F317" s="44" t="s">
        <v>70</v>
      </c>
      <c r="G317" s="46">
        <v>0</v>
      </c>
      <c r="H317" s="46">
        <v>0</v>
      </c>
      <c r="I317" s="46">
        <v>0</v>
      </c>
      <c r="J317" s="26"/>
    </row>
    <row r="318" spans="3:11" s="5" customFormat="1" ht="57" customHeight="1" x14ac:dyDescent="0.25">
      <c r="C318" s="68"/>
      <c r="D318" s="61"/>
      <c r="E318" s="61"/>
      <c r="F318" s="44" t="s">
        <v>71</v>
      </c>
      <c r="G318" s="46">
        <v>2050300</v>
      </c>
      <c r="H318" s="46">
        <v>2050300</v>
      </c>
      <c r="I318" s="46">
        <v>2050300</v>
      </c>
      <c r="J318" s="26"/>
    </row>
    <row r="319" spans="3:11" s="5" customFormat="1" ht="37.5" x14ac:dyDescent="0.25">
      <c r="C319" s="68"/>
      <c r="D319" s="61"/>
      <c r="E319" s="61"/>
      <c r="F319" s="44" t="s">
        <v>72</v>
      </c>
      <c r="G319" s="46">
        <v>0</v>
      </c>
      <c r="H319" s="46">
        <v>0</v>
      </c>
      <c r="I319" s="46">
        <v>0</v>
      </c>
      <c r="J319" s="26"/>
    </row>
    <row r="320" spans="3:11" s="5" customFormat="1" ht="42" customHeight="1" x14ac:dyDescent="0.25">
      <c r="C320" s="68"/>
      <c r="D320" s="61"/>
      <c r="E320" s="61"/>
      <c r="F320" s="44" t="s">
        <v>41</v>
      </c>
      <c r="G320" s="46">
        <f>SUM(G318:G319)</f>
        <v>2050300</v>
      </c>
      <c r="H320" s="46">
        <f>SUM(H318:H319)</f>
        <v>2050300</v>
      </c>
      <c r="I320" s="46">
        <f>SUM(I318:I319)</f>
        <v>2050300</v>
      </c>
      <c r="J320" s="26"/>
    </row>
    <row r="321" spans="3:10" s="5" customFormat="1" ht="0.75" customHeight="1" x14ac:dyDescent="0.25">
      <c r="C321" s="68" t="s">
        <v>20</v>
      </c>
      <c r="D321" s="61" t="s">
        <v>62</v>
      </c>
      <c r="E321" s="61" t="s">
        <v>1</v>
      </c>
      <c r="F321" s="44" t="s">
        <v>69</v>
      </c>
      <c r="G321" s="46">
        <v>0</v>
      </c>
      <c r="H321" s="46">
        <v>0</v>
      </c>
      <c r="I321" s="46">
        <v>0</v>
      </c>
      <c r="J321" s="26"/>
    </row>
    <row r="322" spans="3:10" s="5" customFormat="1" ht="40.5" hidden="1" customHeight="1" x14ac:dyDescent="0.25">
      <c r="C322" s="68"/>
      <c r="D322" s="61"/>
      <c r="E322" s="61"/>
      <c r="F322" s="44" t="s">
        <v>70</v>
      </c>
      <c r="G322" s="46">
        <v>0</v>
      </c>
      <c r="H322" s="46">
        <v>0</v>
      </c>
      <c r="I322" s="46">
        <v>0</v>
      </c>
      <c r="J322" s="26"/>
    </row>
    <row r="323" spans="3:10" s="5" customFormat="1" ht="38.25" hidden="1" customHeight="1" x14ac:dyDescent="0.25">
      <c r="C323" s="68"/>
      <c r="D323" s="61"/>
      <c r="E323" s="61"/>
      <c r="F323" s="44" t="s">
        <v>71</v>
      </c>
      <c r="G323" s="46">
        <v>0</v>
      </c>
      <c r="H323" s="46">
        <v>0</v>
      </c>
      <c r="I323" s="46">
        <v>0</v>
      </c>
      <c r="J323" s="26"/>
    </row>
    <row r="324" spans="3:10" s="5" customFormat="1" ht="38.25" hidden="1" customHeight="1" x14ac:dyDescent="0.25">
      <c r="C324" s="68"/>
      <c r="D324" s="61"/>
      <c r="E324" s="61"/>
      <c r="F324" s="44" t="s">
        <v>72</v>
      </c>
      <c r="G324" s="46">
        <v>0</v>
      </c>
      <c r="H324" s="46">
        <v>0</v>
      </c>
      <c r="I324" s="46">
        <v>0</v>
      </c>
      <c r="J324" s="26"/>
    </row>
    <row r="325" spans="3:10" s="5" customFormat="1" ht="21" hidden="1" customHeight="1" x14ac:dyDescent="0.25">
      <c r="C325" s="68"/>
      <c r="D325" s="61"/>
      <c r="E325" s="61"/>
      <c r="F325" s="44" t="s">
        <v>41</v>
      </c>
      <c r="G325" s="46">
        <f>G321+G322+G323+G324</f>
        <v>0</v>
      </c>
      <c r="H325" s="46">
        <f>H321+H322+H323+H324</f>
        <v>0</v>
      </c>
      <c r="I325" s="46">
        <f>I321+I322+I323+I324</f>
        <v>0</v>
      </c>
      <c r="J325" s="26" t="s">
        <v>151</v>
      </c>
    </row>
    <row r="326" spans="3:10" s="5" customFormat="1" ht="48" hidden="1" customHeight="1" x14ac:dyDescent="0.25">
      <c r="C326" s="68" t="s">
        <v>20</v>
      </c>
      <c r="D326" s="61" t="s">
        <v>30</v>
      </c>
      <c r="E326" s="61" t="s">
        <v>1</v>
      </c>
      <c r="F326" s="44" t="s">
        <v>69</v>
      </c>
      <c r="G326" s="46"/>
      <c r="H326" s="46"/>
      <c r="I326" s="46"/>
      <c r="J326" s="26" t="s">
        <v>251</v>
      </c>
    </row>
    <row r="327" spans="3:10" s="5" customFormat="1" ht="59.25" hidden="1" customHeight="1" x14ac:dyDescent="0.25">
      <c r="C327" s="68"/>
      <c r="D327" s="61"/>
      <c r="E327" s="61"/>
      <c r="F327" s="44" t="s">
        <v>70</v>
      </c>
      <c r="G327" s="46"/>
      <c r="H327" s="46"/>
      <c r="I327" s="46"/>
      <c r="J327" s="26" t="s">
        <v>251</v>
      </c>
    </row>
    <row r="328" spans="3:10" s="5" customFormat="1" ht="50.25" hidden="1" customHeight="1" x14ac:dyDescent="0.25">
      <c r="C328" s="68"/>
      <c r="D328" s="61"/>
      <c r="E328" s="61"/>
      <c r="F328" s="44" t="s">
        <v>71</v>
      </c>
      <c r="G328" s="46"/>
      <c r="H328" s="46"/>
      <c r="I328" s="46"/>
      <c r="J328" s="26" t="s">
        <v>251</v>
      </c>
    </row>
    <row r="329" spans="3:10" s="5" customFormat="1" ht="40.5" hidden="1" customHeight="1" x14ac:dyDescent="0.25">
      <c r="C329" s="68"/>
      <c r="D329" s="61"/>
      <c r="E329" s="61"/>
      <c r="F329" s="44" t="s">
        <v>72</v>
      </c>
      <c r="G329" s="46"/>
      <c r="H329" s="46"/>
      <c r="I329" s="46"/>
      <c r="J329" s="46"/>
    </row>
    <row r="330" spans="3:10" s="5" customFormat="1" ht="25.9" hidden="1" customHeight="1" x14ac:dyDescent="0.25">
      <c r="C330" s="68"/>
      <c r="D330" s="61"/>
      <c r="E330" s="61"/>
      <c r="F330" s="44" t="s">
        <v>41</v>
      </c>
      <c r="G330" s="46"/>
      <c r="H330" s="46"/>
      <c r="I330" s="46"/>
      <c r="J330" s="26"/>
    </row>
    <row r="331" spans="3:10" s="5" customFormat="1" ht="0.6" hidden="1" customHeight="1" x14ac:dyDescent="0.25">
      <c r="C331" s="60" t="s">
        <v>110</v>
      </c>
      <c r="D331" s="44" t="s">
        <v>114</v>
      </c>
      <c r="E331" s="61" t="s">
        <v>1</v>
      </c>
      <c r="F331" s="44" t="s">
        <v>69</v>
      </c>
      <c r="G331" s="46">
        <v>0</v>
      </c>
      <c r="H331" s="46">
        <v>0</v>
      </c>
      <c r="I331" s="46">
        <v>0</v>
      </c>
      <c r="J331" s="26"/>
    </row>
    <row r="332" spans="3:10" s="5" customFormat="1" ht="57" hidden="1" customHeight="1" x14ac:dyDescent="0.25">
      <c r="C332" s="60"/>
      <c r="D332" s="42"/>
      <c r="E332" s="61"/>
      <c r="F332" s="44" t="s">
        <v>70</v>
      </c>
      <c r="G332" s="46">
        <f>G352+G362</f>
        <v>0</v>
      </c>
      <c r="H332" s="46">
        <f>H352+H362</f>
        <v>0</v>
      </c>
      <c r="I332" s="46">
        <f>I352+I362</f>
        <v>0</v>
      </c>
      <c r="J332" s="26"/>
    </row>
    <row r="333" spans="3:10" s="5" customFormat="1" ht="43.15" hidden="1" customHeight="1" x14ac:dyDescent="0.25">
      <c r="C333" s="60"/>
      <c r="D333" s="44"/>
      <c r="E333" s="42"/>
      <c r="F333" s="44" t="s">
        <v>71</v>
      </c>
      <c r="G333" s="46">
        <v>0</v>
      </c>
      <c r="H333" s="46">
        <v>0</v>
      </c>
      <c r="I333" s="46">
        <v>0</v>
      </c>
      <c r="J333" s="26"/>
    </row>
    <row r="334" spans="3:10" s="5" customFormat="1" ht="46.15" hidden="1" customHeight="1" x14ac:dyDescent="0.25">
      <c r="C334" s="60"/>
      <c r="D334" s="44"/>
      <c r="E334" s="42"/>
      <c r="F334" s="44" t="s">
        <v>72</v>
      </c>
      <c r="G334" s="46">
        <v>0</v>
      </c>
      <c r="H334" s="46">
        <v>0</v>
      </c>
      <c r="I334" s="46">
        <v>0</v>
      </c>
      <c r="J334" s="26"/>
    </row>
    <row r="335" spans="3:10" s="5" customFormat="1" ht="25.9" hidden="1" customHeight="1" x14ac:dyDescent="0.25">
      <c r="C335" s="60"/>
      <c r="D335" s="44"/>
      <c r="E335" s="42"/>
      <c r="F335" s="44" t="s">
        <v>41</v>
      </c>
      <c r="G335" s="46">
        <v>0</v>
      </c>
      <c r="H335" s="46">
        <v>0</v>
      </c>
      <c r="I335" s="46">
        <v>0</v>
      </c>
      <c r="J335" s="26" t="s">
        <v>101</v>
      </c>
    </row>
    <row r="336" spans="3:10" s="5" customFormat="1" ht="49.5" hidden="1" customHeight="1" x14ac:dyDescent="0.25">
      <c r="C336" s="68" t="s">
        <v>32</v>
      </c>
      <c r="D336" s="61" t="s">
        <v>121</v>
      </c>
      <c r="E336" s="61" t="s">
        <v>1</v>
      </c>
      <c r="F336" s="44" t="s">
        <v>69</v>
      </c>
      <c r="G336" s="46"/>
      <c r="H336" s="46"/>
      <c r="I336" s="46"/>
      <c r="J336" s="26" t="s">
        <v>251</v>
      </c>
    </row>
    <row r="337" spans="3:10" s="5" customFormat="1" ht="60" hidden="1" customHeight="1" x14ac:dyDescent="0.25">
      <c r="C337" s="68"/>
      <c r="D337" s="61"/>
      <c r="E337" s="61"/>
      <c r="F337" s="44" t="s">
        <v>70</v>
      </c>
      <c r="G337" s="46"/>
      <c r="H337" s="46"/>
      <c r="I337" s="46"/>
      <c r="J337" s="26" t="s">
        <v>251</v>
      </c>
    </row>
    <row r="338" spans="3:10" s="5" customFormat="1" ht="45" hidden="1" customHeight="1" x14ac:dyDescent="0.25">
      <c r="C338" s="68"/>
      <c r="D338" s="61"/>
      <c r="E338" s="61"/>
      <c r="F338" s="44" t="s">
        <v>71</v>
      </c>
      <c r="G338" s="46"/>
      <c r="H338" s="46"/>
      <c r="I338" s="46"/>
      <c r="J338" s="26" t="s">
        <v>251</v>
      </c>
    </row>
    <row r="339" spans="3:10" s="5" customFormat="1" ht="43.15" hidden="1" customHeight="1" x14ac:dyDescent="0.25">
      <c r="C339" s="68"/>
      <c r="D339" s="61"/>
      <c r="E339" s="61"/>
      <c r="F339" s="44" t="s">
        <v>72</v>
      </c>
      <c r="G339" s="46"/>
      <c r="H339" s="46"/>
      <c r="I339" s="46"/>
      <c r="J339" s="26"/>
    </row>
    <row r="340" spans="3:10" s="5" customFormat="1" ht="25.9" hidden="1" customHeight="1" x14ac:dyDescent="0.25">
      <c r="C340" s="68"/>
      <c r="D340" s="61"/>
      <c r="E340" s="61"/>
      <c r="F340" s="44" t="s">
        <v>41</v>
      </c>
      <c r="G340" s="46"/>
      <c r="H340" s="46"/>
      <c r="I340" s="46"/>
      <c r="J340" s="26"/>
    </row>
    <row r="341" spans="3:10" s="5" customFormat="1" ht="40.15" customHeight="1" x14ac:dyDescent="0.25">
      <c r="C341" s="68" t="s">
        <v>20</v>
      </c>
      <c r="D341" s="61" t="s">
        <v>17</v>
      </c>
      <c r="E341" s="61" t="s">
        <v>1</v>
      </c>
      <c r="F341" s="44" t="s">
        <v>69</v>
      </c>
      <c r="G341" s="46">
        <v>0</v>
      </c>
      <c r="H341" s="46">
        <v>0</v>
      </c>
      <c r="I341" s="46">
        <v>0</v>
      </c>
      <c r="J341" s="26"/>
    </row>
    <row r="342" spans="3:10" s="5" customFormat="1" ht="60" customHeight="1" x14ac:dyDescent="0.25">
      <c r="C342" s="68"/>
      <c r="D342" s="61"/>
      <c r="E342" s="61"/>
      <c r="F342" s="44" t="s">
        <v>70</v>
      </c>
      <c r="G342" s="46">
        <f>G357+G367</f>
        <v>0</v>
      </c>
      <c r="H342" s="46">
        <f>H357+H367</f>
        <v>0</v>
      </c>
      <c r="I342" s="46">
        <f>I357+I367</f>
        <v>0</v>
      </c>
      <c r="J342" s="26"/>
    </row>
    <row r="343" spans="3:10" s="5" customFormat="1" ht="46.15" customHeight="1" x14ac:dyDescent="0.25">
      <c r="C343" s="68"/>
      <c r="D343" s="61"/>
      <c r="E343" s="61"/>
      <c r="F343" s="44" t="s">
        <v>71</v>
      </c>
      <c r="G343" s="46">
        <f>G353+G358+G363+G368</f>
        <v>5583900</v>
      </c>
      <c r="H343" s="46">
        <f>H353+H358+H363+H368</f>
        <v>3776500</v>
      </c>
      <c r="I343" s="46">
        <f>I353+I358+I363+I368</f>
        <v>3932800</v>
      </c>
      <c r="J343" s="26"/>
    </row>
    <row r="344" spans="3:10" s="5" customFormat="1" ht="47.25" customHeight="1" x14ac:dyDescent="0.25">
      <c r="C344" s="68"/>
      <c r="D344" s="61"/>
      <c r="E344" s="61"/>
      <c r="F344" s="44" t="s">
        <v>72</v>
      </c>
      <c r="G344" s="46">
        <f>G359+G369</f>
        <v>0</v>
      </c>
      <c r="H344" s="46">
        <f>H359+H369</f>
        <v>0</v>
      </c>
      <c r="I344" s="46">
        <f>I359+I369</f>
        <v>0</v>
      </c>
      <c r="J344" s="26"/>
    </row>
    <row r="345" spans="3:10" s="5" customFormat="1" ht="33" customHeight="1" x14ac:dyDescent="0.25">
      <c r="C345" s="68"/>
      <c r="D345" s="61"/>
      <c r="E345" s="61"/>
      <c r="F345" s="44" t="s">
        <v>41</v>
      </c>
      <c r="G345" s="46">
        <f>SUM(G341:G344)</f>
        <v>5583900</v>
      </c>
      <c r="H345" s="46">
        <f>SUM(H341:H344)</f>
        <v>3776500</v>
      </c>
      <c r="I345" s="46">
        <f>SUM(I341:I344)</f>
        <v>3932800</v>
      </c>
      <c r="J345" s="26"/>
    </row>
    <row r="346" spans="3:10" s="5" customFormat="1" ht="46.5" hidden="1" customHeight="1" x14ac:dyDescent="0.25">
      <c r="C346" s="103" t="s">
        <v>32</v>
      </c>
      <c r="D346" s="61"/>
      <c r="E346" s="61"/>
      <c r="F346" s="44"/>
      <c r="G346" s="46"/>
      <c r="H346" s="46"/>
      <c r="I346" s="46"/>
      <c r="J346" s="26"/>
    </row>
    <row r="347" spans="3:10" s="5" customFormat="1" ht="61.5" hidden="1" customHeight="1" x14ac:dyDescent="0.25">
      <c r="C347" s="103"/>
      <c r="D347" s="61"/>
      <c r="E347" s="61"/>
      <c r="F347" s="44"/>
      <c r="G347" s="46"/>
      <c r="H347" s="46"/>
      <c r="I347" s="46"/>
      <c r="J347" s="26"/>
    </row>
    <row r="348" spans="3:10" s="5" customFormat="1" ht="45.75" hidden="1" customHeight="1" x14ac:dyDescent="0.25">
      <c r="C348" s="103"/>
      <c r="D348" s="61"/>
      <c r="E348" s="61"/>
      <c r="F348" s="44"/>
      <c r="G348" s="46"/>
      <c r="H348" s="46"/>
      <c r="I348" s="46"/>
      <c r="J348" s="26"/>
    </row>
    <row r="349" spans="3:10" s="5" customFormat="1" ht="45.75" hidden="1" customHeight="1" x14ac:dyDescent="0.25">
      <c r="C349" s="103"/>
      <c r="D349" s="61"/>
      <c r="E349" s="61"/>
      <c r="F349" s="44"/>
      <c r="G349" s="46"/>
      <c r="H349" s="46"/>
      <c r="I349" s="46"/>
      <c r="J349" s="26"/>
    </row>
    <row r="350" spans="3:10" s="5" customFormat="1" ht="30.75" hidden="1" customHeight="1" x14ac:dyDescent="0.25">
      <c r="C350" s="103"/>
      <c r="D350" s="61"/>
      <c r="E350" s="61"/>
      <c r="F350" s="44"/>
      <c r="G350" s="46"/>
      <c r="H350" s="46"/>
      <c r="I350" s="46"/>
      <c r="J350" s="26"/>
    </row>
    <row r="351" spans="3:10" s="5" customFormat="1" ht="39" customHeight="1" x14ac:dyDescent="0.25">
      <c r="C351" s="68" t="s">
        <v>32</v>
      </c>
      <c r="D351" s="61" t="s">
        <v>122</v>
      </c>
      <c r="E351" s="61" t="s">
        <v>1</v>
      </c>
      <c r="F351" s="44" t="s">
        <v>69</v>
      </c>
      <c r="G351" s="46">
        <v>0</v>
      </c>
      <c r="H351" s="46">
        <v>0</v>
      </c>
      <c r="I351" s="46">
        <v>0</v>
      </c>
      <c r="J351" s="26"/>
    </row>
    <row r="352" spans="3:10" s="5" customFormat="1" ht="60" customHeight="1" x14ac:dyDescent="0.25">
      <c r="C352" s="68"/>
      <c r="D352" s="61"/>
      <c r="E352" s="61"/>
      <c r="F352" s="44" t="s">
        <v>70</v>
      </c>
      <c r="G352" s="46">
        <v>0</v>
      </c>
      <c r="H352" s="46">
        <v>0</v>
      </c>
      <c r="I352" s="46">
        <v>0</v>
      </c>
      <c r="J352" s="26"/>
    </row>
    <row r="353" spans="1:10" s="5" customFormat="1" ht="39.75" customHeight="1" x14ac:dyDescent="0.25">
      <c r="C353" s="68"/>
      <c r="D353" s="61"/>
      <c r="E353" s="61"/>
      <c r="F353" s="44" t="s">
        <v>71</v>
      </c>
      <c r="G353" s="46">
        <v>5302600</v>
      </c>
      <c r="H353" s="46">
        <v>3749800</v>
      </c>
      <c r="I353" s="46">
        <v>3749800</v>
      </c>
      <c r="J353" s="26"/>
    </row>
    <row r="354" spans="1:10" s="5" customFormat="1" ht="40.5" customHeight="1" x14ac:dyDescent="0.25">
      <c r="C354" s="68"/>
      <c r="D354" s="61"/>
      <c r="E354" s="61"/>
      <c r="F354" s="44" t="s">
        <v>72</v>
      </c>
      <c r="G354" s="46">
        <v>0</v>
      </c>
      <c r="H354" s="46">
        <v>0</v>
      </c>
      <c r="I354" s="46">
        <v>0</v>
      </c>
      <c r="J354" s="26"/>
    </row>
    <row r="355" spans="1:10" s="5" customFormat="1" ht="25.5" customHeight="1" x14ac:dyDescent="0.25">
      <c r="C355" s="68"/>
      <c r="D355" s="61"/>
      <c r="E355" s="61"/>
      <c r="F355" s="44" t="s">
        <v>41</v>
      </c>
      <c r="G355" s="46">
        <f>G351+G352+G353+G354</f>
        <v>5302600</v>
      </c>
      <c r="H355" s="46">
        <f>SUM(H351:H354)</f>
        <v>3749800</v>
      </c>
      <c r="I355" s="46">
        <f>SUM(I351:I354)</f>
        <v>3749800</v>
      </c>
      <c r="J355" s="26"/>
    </row>
    <row r="356" spans="1:10" s="5" customFormat="1" ht="2.25" customHeight="1" x14ac:dyDescent="0.25">
      <c r="C356" s="68" t="s">
        <v>110</v>
      </c>
      <c r="D356" s="61" t="s">
        <v>152</v>
      </c>
      <c r="E356" s="61" t="s">
        <v>1</v>
      </c>
      <c r="F356" s="44" t="s">
        <v>69</v>
      </c>
      <c r="G356" s="46">
        <v>0</v>
      </c>
      <c r="H356" s="46">
        <v>0</v>
      </c>
      <c r="I356" s="46">
        <v>0</v>
      </c>
      <c r="J356" s="26"/>
    </row>
    <row r="357" spans="1:10" s="5" customFormat="1" ht="57.75" customHeight="1" x14ac:dyDescent="0.25">
      <c r="A357" s="31"/>
      <c r="B357" s="31"/>
      <c r="C357" s="68"/>
      <c r="D357" s="61"/>
      <c r="E357" s="61"/>
      <c r="F357" s="44" t="s">
        <v>70</v>
      </c>
      <c r="G357" s="46">
        <v>0</v>
      </c>
      <c r="H357" s="46">
        <v>0</v>
      </c>
      <c r="I357" s="46">
        <v>0</v>
      </c>
      <c r="J357" s="26"/>
    </row>
    <row r="358" spans="1:10" s="5" customFormat="1" ht="58.9" customHeight="1" x14ac:dyDescent="0.25">
      <c r="A358" s="31"/>
      <c r="B358" s="31"/>
      <c r="C358" s="68"/>
      <c r="D358" s="61"/>
      <c r="E358" s="61"/>
      <c r="F358" s="44" t="s">
        <v>71</v>
      </c>
      <c r="G358" s="46">
        <v>205800</v>
      </c>
      <c r="H358" s="46">
        <v>0</v>
      </c>
      <c r="I358" s="46">
        <v>156300</v>
      </c>
      <c r="J358" s="26"/>
    </row>
    <row r="359" spans="1:10" s="5" customFormat="1" ht="39" customHeight="1" x14ac:dyDescent="0.25">
      <c r="A359" s="31"/>
      <c r="B359" s="31"/>
      <c r="C359" s="68"/>
      <c r="D359" s="61"/>
      <c r="E359" s="61"/>
      <c r="F359" s="44" t="s">
        <v>72</v>
      </c>
      <c r="G359" s="46">
        <v>0</v>
      </c>
      <c r="H359" s="46">
        <v>0</v>
      </c>
      <c r="I359" s="46">
        <v>0</v>
      </c>
      <c r="J359" s="26"/>
    </row>
    <row r="360" spans="1:10" s="5" customFormat="1" ht="40.5" customHeight="1" x14ac:dyDescent="0.25">
      <c r="A360" s="31"/>
      <c r="B360" s="31"/>
      <c r="C360" s="68"/>
      <c r="D360" s="61"/>
      <c r="E360" s="61"/>
      <c r="F360" s="44" t="s">
        <v>41</v>
      </c>
      <c r="G360" s="46">
        <f>SUM(G356:G359)</f>
        <v>205800</v>
      </c>
      <c r="H360" s="46">
        <f>SUM(H356:H359)</f>
        <v>0</v>
      </c>
      <c r="I360" s="46">
        <f>SUM(I356:I359)</f>
        <v>156300</v>
      </c>
      <c r="J360" s="26"/>
    </row>
    <row r="361" spans="1:10" s="5" customFormat="1" ht="45" customHeight="1" x14ac:dyDescent="0.25">
      <c r="A361" s="31"/>
      <c r="B361" s="31"/>
      <c r="C361" s="68" t="s">
        <v>253</v>
      </c>
      <c r="D361" s="61" t="s">
        <v>137</v>
      </c>
      <c r="E361" s="61" t="s">
        <v>1</v>
      </c>
      <c r="F361" s="44" t="s">
        <v>69</v>
      </c>
      <c r="G361" s="46">
        <v>0</v>
      </c>
      <c r="H361" s="46">
        <v>0</v>
      </c>
      <c r="I361" s="46">
        <v>0</v>
      </c>
      <c r="J361" s="26"/>
    </row>
    <row r="362" spans="1:10" s="5" customFormat="1" ht="63" customHeight="1" x14ac:dyDescent="0.25">
      <c r="A362" s="31"/>
      <c r="B362" s="31"/>
      <c r="C362" s="68"/>
      <c r="D362" s="61"/>
      <c r="E362" s="61"/>
      <c r="F362" s="44" t="s">
        <v>70</v>
      </c>
      <c r="G362" s="46">
        <v>0</v>
      </c>
      <c r="H362" s="46">
        <v>0</v>
      </c>
      <c r="I362" s="46">
        <v>0</v>
      </c>
      <c r="J362" s="26"/>
    </row>
    <row r="363" spans="1:10" s="5" customFormat="1" ht="58.5" customHeight="1" x14ac:dyDescent="0.25">
      <c r="A363" s="31"/>
      <c r="B363" s="31"/>
      <c r="C363" s="68"/>
      <c r="D363" s="61"/>
      <c r="E363" s="61"/>
      <c r="F363" s="44" t="s">
        <v>71</v>
      </c>
      <c r="G363" s="46">
        <v>26700</v>
      </c>
      <c r="H363" s="46">
        <v>26700</v>
      </c>
      <c r="I363" s="46">
        <v>26700</v>
      </c>
      <c r="J363" s="26"/>
    </row>
    <row r="364" spans="1:10" s="5" customFormat="1" ht="42.6" customHeight="1" x14ac:dyDescent="0.25">
      <c r="A364" s="31"/>
      <c r="B364" s="31"/>
      <c r="C364" s="68"/>
      <c r="D364" s="61"/>
      <c r="E364" s="61"/>
      <c r="F364" s="44" t="s">
        <v>72</v>
      </c>
      <c r="G364" s="46">
        <v>0</v>
      </c>
      <c r="H364" s="46">
        <v>0</v>
      </c>
      <c r="I364" s="46">
        <v>0</v>
      </c>
      <c r="J364" s="26"/>
    </row>
    <row r="365" spans="1:10" s="5" customFormat="1" ht="44.25" customHeight="1" x14ac:dyDescent="0.25">
      <c r="A365" s="31"/>
      <c r="B365" s="31"/>
      <c r="C365" s="68"/>
      <c r="D365" s="61"/>
      <c r="E365" s="61"/>
      <c r="F365" s="44" t="s">
        <v>41</v>
      </c>
      <c r="G365" s="46">
        <f>SUM(G361:G364)</f>
        <v>26700</v>
      </c>
      <c r="H365" s="46">
        <f>SUM(H361:H364)</f>
        <v>26700</v>
      </c>
      <c r="I365" s="46">
        <f>SUM(I361:I364)</f>
        <v>26700</v>
      </c>
      <c r="J365" s="26"/>
    </row>
    <row r="366" spans="1:10" s="5" customFormat="1" ht="36.75" customHeight="1" x14ac:dyDescent="0.25">
      <c r="A366" s="31"/>
      <c r="B366" s="31"/>
      <c r="C366" s="68" t="s">
        <v>254</v>
      </c>
      <c r="D366" s="61" t="s">
        <v>138</v>
      </c>
      <c r="E366" s="61" t="s">
        <v>1</v>
      </c>
      <c r="F366" s="44" t="s">
        <v>69</v>
      </c>
      <c r="G366" s="46">
        <v>0</v>
      </c>
      <c r="H366" s="46">
        <v>0</v>
      </c>
      <c r="I366" s="46">
        <v>0</v>
      </c>
      <c r="J366" s="26"/>
    </row>
    <row r="367" spans="1:10" s="5" customFormat="1" ht="60" customHeight="1" x14ac:dyDescent="0.25">
      <c r="C367" s="68"/>
      <c r="D367" s="61"/>
      <c r="E367" s="61"/>
      <c r="F367" s="44" t="s">
        <v>70</v>
      </c>
      <c r="G367" s="46">
        <v>0</v>
      </c>
      <c r="H367" s="46">
        <v>0</v>
      </c>
      <c r="I367" s="46">
        <v>0</v>
      </c>
      <c r="J367" s="26"/>
    </row>
    <row r="368" spans="1:10" s="5" customFormat="1" ht="57.75" customHeight="1" x14ac:dyDescent="0.25">
      <c r="C368" s="68"/>
      <c r="D368" s="61"/>
      <c r="E368" s="61"/>
      <c r="F368" s="44" t="s">
        <v>71</v>
      </c>
      <c r="G368" s="46">
        <v>48800</v>
      </c>
      <c r="H368" s="46">
        <v>0</v>
      </c>
      <c r="I368" s="46">
        <v>0</v>
      </c>
      <c r="J368" s="26"/>
    </row>
    <row r="369" spans="3:10" s="5" customFormat="1" ht="45" customHeight="1" x14ac:dyDescent="0.25">
      <c r="C369" s="68"/>
      <c r="D369" s="61"/>
      <c r="E369" s="61"/>
      <c r="F369" s="44" t="s">
        <v>72</v>
      </c>
      <c r="G369" s="46">
        <v>0</v>
      </c>
      <c r="H369" s="46">
        <v>0</v>
      </c>
      <c r="I369" s="46">
        <v>0</v>
      </c>
      <c r="J369" s="26"/>
    </row>
    <row r="370" spans="3:10" s="5" customFormat="1" ht="43.15" customHeight="1" x14ac:dyDescent="0.25">
      <c r="C370" s="68"/>
      <c r="D370" s="61"/>
      <c r="E370" s="61"/>
      <c r="F370" s="44" t="s">
        <v>41</v>
      </c>
      <c r="G370" s="46">
        <f>G366+G367+G368+G369</f>
        <v>48800</v>
      </c>
      <c r="H370" s="46">
        <f>H366+H367+H368+H369</f>
        <v>0</v>
      </c>
      <c r="I370" s="46">
        <f>I366+I367+I368+I369</f>
        <v>0</v>
      </c>
      <c r="J370" s="26"/>
    </row>
    <row r="371" spans="3:10" s="5" customFormat="1" ht="52.5" customHeight="1" x14ac:dyDescent="0.25">
      <c r="C371" s="62" t="s">
        <v>21</v>
      </c>
      <c r="D371" s="61" t="s">
        <v>43</v>
      </c>
      <c r="E371" s="61" t="s">
        <v>1</v>
      </c>
      <c r="F371" s="48" t="s">
        <v>182</v>
      </c>
      <c r="G371" s="46">
        <v>0</v>
      </c>
      <c r="H371" s="46">
        <v>0</v>
      </c>
      <c r="I371" s="46">
        <v>0</v>
      </c>
      <c r="J371" s="26"/>
    </row>
    <row r="372" spans="3:10" s="5" customFormat="1" ht="58.5" customHeight="1" x14ac:dyDescent="0.25">
      <c r="C372" s="63"/>
      <c r="D372" s="61"/>
      <c r="E372" s="61"/>
      <c r="F372" s="44" t="s">
        <v>181</v>
      </c>
      <c r="G372" s="46">
        <v>0</v>
      </c>
      <c r="H372" s="46">
        <v>0</v>
      </c>
      <c r="I372" s="46">
        <v>0</v>
      </c>
      <c r="J372" s="26"/>
    </row>
    <row r="373" spans="3:10" s="5" customFormat="1" ht="55.5" customHeight="1" x14ac:dyDescent="0.25">
      <c r="C373" s="63"/>
      <c r="D373" s="61"/>
      <c r="E373" s="61"/>
      <c r="F373" s="44" t="s">
        <v>183</v>
      </c>
      <c r="G373" s="46">
        <v>6430540</v>
      </c>
      <c r="H373" s="46">
        <v>5000800</v>
      </c>
      <c r="I373" s="46">
        <v>5000800</v>
      </c>
      <c r="J373" s="26"/>
    </row>
    <row r="374" spans="3:10" s="5" customFormat="1" ht="38.25" customHeight="1" x14ac:dyDescent="0.25">
      <c r="C374" s="63"/>
      <c r="D374" s="61"/>
      <c r="E374" s="61"/>
      <c r="F374" s="44" t="s">
        <v>72</v>
      </c>
      <c r="G374" s="46">
        <v>0</v>
      </c>
      <c r="H374" s="46">
        <v>0</v>
      </c>
      <c r="I374" s="46">
        <v>0</v>
      </c>
      <c r="J374" s="26"/>
    </row>
    <row r="375" spans="3:10" s="5" customFormat="1" ht="39.75" customHeight="1" x14ac:dyDescent="0.25">
      <c r="C375" s="64"/>
      <c r="D375" s="61"/>
      <c r="E375" s="61"/>
      <c r="F375" s="44" t="s">
        <v>41</v>
      </c>
      <c r="G375" s="46">
        <f>G373</f>
        <v>6430540</v>
      </c>
      <c r="H375" s="46">
        <f t="shared" ref="H375:I375" si="10">H373</f>
        <v>5000800</v>
      </c>
      <c r="I375" s="46">
        <f t="shared" si="10"/>
        <v>5000800</v>
      </c>
      <c r="J375" s="26"/>
    </row>
    <row r="376" spans="3:10" s="5" customFormat="1" ht="3.6" customHeight="1" x14ac:dyDescent="0.25">
      <c r="C376" s="68" t="s">
        <v>123</v>
      </c>
      <c r="D376" s="61" t="s">
        <v>152</v>
      </c>
      <c r="E376" s="61" t="s">
        <v>1</v>
      </c>
      <c r="F376" s="44" t="s">
        <v>69</v>
      </c>
      <c r="G376" s="46">
        <v>0</v>
      </c>
      <c r="H376" s="46">
        <v>0</v>
      </c>
      <c r="I376" s="46">
        <v>0</v>
      </c>
      <c r="J376" s="26"/>
    </row>
    <row r="377" spans="3:10" s="5" customFormat="1" ht="60.6" hidden="1" customHeight="1" x14ac:dyDescent="0.25">
      <c r="C377" s="68"/>
      <c r="D377" s="61"/>
      <c r="E377" s="61"/>
      <c r="F377" s="44" t="s">
        <v>70</v>
      </c>
      <c r="G377" s="46">
        <v>0</v>
      </c>
      <c r="H377" s="46">
        <v>0</v>
      </c>
      <c r="I377" s="46">
        <v>0</v>
      </c>
      <c r="J377" s="26"/>
    </row>
    <row r="378" spans="3:10" s="5" customFormat="1" ht="60.6" hidden="1" customHeight="1" x14ac:dyDescent="0.25">
      <c r="C378" s="68"/>
      <c r="D378" s="61"/>
      <c r="E378" s="61"/>
      <c r="F378" s="44" t="s">
        <v>71</v>
      </c>
      <c r="G378" s="46">
        <v>0</v>
      </c>
      <c r="H378" s="46">
        <v>0</v>
      </c>
      <c r="I378" s="46">
        <v>0</v>
      </c>
      <c r="J378" s="26"/>
    </row>
    <row r="379" spans="3:10" s="5" customFormat="1" ht="43.9" hidden="1" customHeight="1" x14ac:dyDescent="0.25">
      <c r="C379" s="68"/>
      <c r="D379" s="61"/>
      <c r="E379" s="61"/>
      <c r="F379" s="44" t="s">
        <v>72</v>
      </c>
      <c r="G379" s="46">
        <v>0</v>
      </c>
      <c r="H379" s="46">
        <v>0</v>
      </c>
      <c r="I379" s="46">
        <v>0</v>
      </c>
      <c r="J379" s="26"/>
    </row>
    <row r="380" spans="3:10" s="5" customFormat="1" ht="48" hidden="1" customHeight="1" x14ac:dyDescent="0.25">
      <c r="C380" s="68"/>
      <c r="D380" s="61"/>
      <c r="E380" s="61"/>
      <c r="F380" s="44" t="s">
        <v>41</v>
      </c>
      <c r="G380" s="46">
        <f>G376+G377+G378+G379</f>
        <v>0</v>
      </c>
      <c r="H380" s="46">
        <f>H376+H377+H378+H379</f>
        <v>0</v>
      </c>
      <c r="I380" s="46">
        <f>I376+I377+I378+I379</f>
        <v>0</v>
      </c>
      <c r="J380" s="26" t="s">
        <v>101</v>
      </c>
    </row>
    <row r="381" spans="3:10" s="5" customFormat="1" ht="30" hidden="1" customHeight="1" x14ac:dyDescent="0.25">
      <c r="C381" s="68" t="s">
        <v>21</v>
      </c>
      <c r="D381" s="61" t="s">
        <v>143</v>
      </c>
      <c r="E381" s="61" t="s">
        <v>1</v>
      </c>
      <c r="F381" s="44" t="s">
        <v>69</v>
      </c>
      <c r="G381" s="46">
        <v>0</v>
      </c>
      <c r="H381" s="46">
        <v>0</v>
      </c>
      <c r="I381" s="46">
        <v>0</v>
      </c>
      <c r="J381" s="26"/>
    </row>
    <row r="382" spans="3:10" s="5" customFormat="1" ht="73.150000000000006" hidden="1" customHeight="1" x14ac:dyDescent="0.25">
      <c r="C382" s="68"/>
      <c r="D382" s="61"/>
      <c r="E382" s="61"/>
      <c r="F382" s="44" t="s">
        <v>70</v>
      </c>
      <c r="G382" s="46">
        <v>0</v>
      </c>
      <c r="H382" s="46">
        <v>0</v>
      </c>
      <c r="I382" s="46">
        <v>0</v>
      </c>
      <c r="J382" s="26"/>
    </row>
    <row r="383" spans="3:10" s="5" customFormat="1" ht="57.6" hidden="1" customHeight="1" x14ac:dyDescent="0.25">
      <c r="C383" s="68"/>
      <c r="D383" s="61"/>
      <c r="E383" s="61"/>
      <c r="F383" s="44" t="s">
        <v>71</v>
      </c>
      <c r="G383" s="46">
        <v>0</v>
      </c>
      <c r="H383" s="46">
        <v>0</v>
      </c>
      <c r="I383" s="46">
        <v>0</v>
      </c>
      <c r="J383" s="26"/>
    </row>
    <row r="384" spans="3:10" s="5" customFormat="1" ht="47.45" hidden="1" customHeight="1" x14ac:dyDescent="0.25">
      <c r="C384" s="68"/>
      <c r="D384" s="61"/>
      <c r="E384" s="61"/>
      <c r="F384" s="44" t="s">
        <v>72</v>
      </c>
      <c r="G384" s="46">
        <v>0</v>
      </c>
      <c r="H384" s="46">
        <v>0</v>
      </c>
      <c r="I384" s="46">
        <v>0</v>
      </c>
      <c r="J384" s="26"/>
    </row>
    <row r="385" spans="3:11" s="5" customFormat="1" ht="36.6" hidden="1" customHeight="1" x14ac:dyDescent="0.25">
      <c r="C385" s="68"/>
      <c r="D385" s="61"/>
      <c r="E385" s="61"/>
      <c r="F385" s="44" t="s">
        <v>41</v>
      </c>
      <c r="G385" s="46">
        <v>0</v>
      </c>
      <c r="H385" s="46">
        <v>0</v>
      </c>
      <c r="I385" s="46">
        <v>0</v>
      </c>
      <c r="J385" s="26" t="s">
        <v>170</v>
      </c>
    </row>
    <row r="386" spans="3:11" s="5" customFormat="1" ht="25.15" hidden="1" customHeight="1" x14ac:dyDescent="0.25">
      <c r="C386" s="68" t="s">
        <v>33</v>
      </c>
      <c r="D386" s="61" t="s">
        <v>57</v>
      </c>
      <c r="E386" s="61" t="s">
        <v>1</v>
      </c>
      <c r="F386" s="44" t="s">
        <v>69</v>
      </c>
      <c r="G386" s="46">
        <f t="shared" ref="G386:H386" si="11">G391</f>
        <v>0</v>
      </c>
      <c r="H386" s="46">
        <f t="shared" si="11"/>
        <v>0</v>
      </c>
      <c r="I386" s="46">
        <f t="shared" ref="I386:I387" si="12">I391</f>
        <v>0</v>
      </c>
      <c r="J386" s="26"/>
    </row>
    <row r="387" spans="3:11" s="5" customFormat="1" ht="0.6" hidden="1" customHeight="1" thickBot="1" x14ac:dyDescent="0.3">
      <c r="C387" s="68"/>
      <c r="D387" s="61"/>
      <c r="E387" s="61"/>
      <c r="F387" s="44" t="s">
        <v>70</v>
      </c>
      <c r="G387" s="46">
        <f t="shared" ref="G387:H387" si="13">G392</f>
        <v>0</v>
      </c>
      <c r="H387" s="46">
        <f t="shared" si="13"/>
        <v>0</v>
      </c>
      <c r="I387" s="46">
        <f t="shared" si="12"/>
        <v>0</v>
      </c>
      <c r="J387" s="26"/>
      <c r="K387" s="12">
        <v>1171900</v>
      </c>
    </row>
    <row r="388" spans="3:11" s="5" customFormat="1" ht="63" hidden="1" customHeight="1" thickBot="1" x14ac:dyDescent="0.3">
      <c r="C388" s="68"/>
      <c r="D388" s="61"/>
      <c r="E388" s="61"/>
      <c r="F388" s="44" t="s">
        <v>71</v>
      </c>
      <c r="G388" s="46">
        <v>0</v>
      </c>
      <c r="H388" s="46">
        <v>0</v>
      </c>
      <c r="I388" s="46">
        <v>0</v>
      </c>
      <c r="J388" s="26"/>
      <c r="K388" s="12">
        <v>0</v>
      </c>
    </row>
    <row r="389" spans="3:11" s="5" customFormat="1" ht="43.9" hidden="1" customHeight="1" thickBot="1" x14ac:dyDescent="0.3">
      <c r="C389" s="68"/>
      <c r="D389" s="61"/>
      <c r="E389" s="61"/>
      <c r="F389" s="44" t="s">
        <v>72</v>
      </c>
      <c r="G389" s="46">
        <v>0</v>
      </c>
      <c r="H389" s="46">
        <v>0</v>
      </c>
      <c r="I389" s="46">
        <v>0</v>
      </c>
      <c r="J389" s="26"/>
      <c r="K389" s="12">
        <v>0</v>
      </c>
    </row>
    <row r="390" spans="3:11" s="5" customFormat="1" ht="39.6" hidden="1" customHeight="1" thickBot="1" x14ac:dyDescent="0.3">
      <c r="C390" s="68"/>
      <c r="D390" s="61"/>
      <c r="E390" s="61"/>
      <c r="F390" s="44" t="s">
        <v>41</v>
      </c>
      <c r="G390" s="46">
        <f>G386+G387+G388+G389</f>
        <v>0</v>
      </c>
      <c r="H390" s="46">
        <f>H386+H387+H388+H389</f>
        <v>0</v>
      </c>
      <c r="I390" s="46">
        <f>I386+I387+I388+I389</f>
        <v>0</v>
      </c>
      <c r="J390" s="26" t="s">
        <v>170</v>
      </c>
      <c r="K390" s="12">
        <v>0</v>
      </c>
    </row>
    <row r="391" spans="3:11" s="5" customFormat="1" ht="44.45" hidden="1" customHeight="1" thickBot="1" x14ac:dyDescent="0.3">
      <c r="C391" s="68" t="s">
        <v>22</v>
      </c>
      <c r="D391" s="61" t="s">
        <v>124</v>
      </c>
      <c r="E391" s="61" t="s">
        <v>1</v>
      </c>
      <c r="F391" s="44" t="s">
        <v>69</v>
      </c>
      <c r="G391" s="46">
        <v>0</v>
      </c>
      <c r="H391" s="46">
        <v>0</v>
      </c>
      <c r="I391" s="46">
        <v>0</v>
      </c>
      <c r="J391" s="26"/>
      <c r="K391" s="11">
        <f>K387+K388+K389+K390</f>
        <v>1171900</v>
      </c>
    </row>
    <row r="392" spans="3:11" s="5" customFormat="1" ht="0.6" hidden="1" customHeight="1" x14ac:dyDescent="0.25">
      <c r="C392" s="68"/>
      <c r="D392" s="61"/>
      <c r="E392" s="61"/>
      <c r="F392" s="44" t="s">
        <v>70</v>
      </c>
      <c r="G392" s="46">
        <v>0</v>
      </c>
      <c r="H392" s="46">
        <v>0</v>
      </c>
      <c r="I392" s="46">
        <v>0</v>
      </c>
      <c r="J392" s="26"/>
      <c r="K392" s="14"/>
    </row>
    <row r="393" spans="3:11" s="5" customFormat="1" ht="54" hidden="1" customHeight="1" x14ac:dyDescent="0.25">
      <c r="C393" s="68"/>
      <c r="D393" s="61"/>
      <c r="E393" s="61"/>
      <c r="F393" s="44" t="s">
        <v>71</v>
      </c>
      <c r="G393" s="46">
        <v>0</v>
      </c>
      <c r="H393" s="46">
        <v>0</v>
      </c>
      <c r="I393" s="46">
        <v>0</v>
      </c>
      <c r="J393" s="26"/>
      <c r="K393" s="14"/>
    </row>
    <row r="394" spans="3:11" s="5" customFormat="1" ht="44.45" hidden="1" customHeight="1" x14ac:dyDescent="0.25">
      <c r="C394" s="68"/>
      <c r="D394" s="61"/>
      <c r="E394" s="61"/>
      <c r="F394" s="44" t="s">
        <v>72</v>
      </c>
      <c r="G394" s="46">
        <v>0</v>
      </c>
      <c r="H394" s="46">
        <v>0</v>
      </c>
      <c r="I394" s="46">
        <v>0</v>
      </c>
      <c r="J394" s="26"/>
      <c r="K394" s="14"/>
    </row>
    <row r="395" spans="3:11" s="5" customFormat="1" ht="44.45" hidden="1" customHeight="1" x14ac:dyDescent="0.25">
      <c r="C395" s="68"/>
      <c r="D395" s="61"/>
      <c r="E395" s="61"/>
      <c r="F395" s="44" t="s">
        <v>41</v>
      </c>
      <c r="G395" s="46">
        <f>G391+G392+G393+G394</f>
        <v>0</v>
      </c>
      <c r="H395" s="46">
        <f>H391+H392+H393+H394</f>
        <v>0</v>
      </c>
      <c r="I395" s="46">
        <f>I391+I392+I393+I394</f>
        <v>0</v>
      </c>
      <c r="J395" s="26" t="s">
        <v>171</v>
      </c>
      <c r="K395" s="14"/>
    </row>
    <row r="396" spans="3:11" s="5" customFormat="1" ht="6" hidden="1" customHeight="1" x14ac:dyDescent="0.25">
      <c r="C396" s="68" t="s">
        <v>24</v>
      </c>
      <c r="D396" s="61" t="s">
        <v>125</v>
      </c>
      <c r="E396" s="61" t="s">
        <v>1</v>
      </c>
      <c r="F396" s="44" t="s">
        <v>69</v>
      </c>
      <c r="G396" s="46">
        <v>0</v>
      </c>
      <c r="H396" s="46">
        <v>0</v>
      </c>
      <c r="I396" s="46">
        <v>0</v>
      </c>
      <c r="J396" s="26"/>
      <c r="K396" s="14"/>
    </row>
    <row r="397" spans="3:11" s="5" customFormat="1" ht="0.6" hidden="1" customHeight="1" x14ac:dyDescent="0.25">
      <c r="C397" s="68"/>
      <c r="D397" s="61"/>
      <c r="E397" s="61"/>
      <c r="F397" s="44" t="s">
        <v>70</v>
      </c>
      <c r="G397" s="46">
        <v>0</v>
      </c>
      <c r="H397" s="46">
        <v>0</v>
      </c>
      <c r="I397" s="46">
        <v>0</v>
      </c>
      <c r="J397" s="26"/>
    </row>
    <row r="398" spans="3:11" s="5" customFormat="1" ht="55.15" hidden="1" customHeight="1" x14ac:dyDescent="0.25">
      <c r="C398" s="68"/>
      <c r="D398" s="61"/>
      <c r="E398" s="61"/>
      <c r="F398" s="44" t="s">
        <v>71</v>
      </c>
      <c r="G398" s="46">
        <v>0</v>
      </c>
      <c r="H398" s="46">
        <v>0</v>
      </c>
      <c r="I398" s="46">
        <v>0</v>
      </c>
      <c r="J398" s="26"/>
    </row>
    <row r="399" spans="3:11" s="5" customFormat="1" ht="37.9" hidden="1" customHeight="1" x14ac:dyDescent="0.25">
      <c r="C399" s="68"/>
      <c r="D399" s="61"/>
      <c r="E399" s="61"/>
      <c r="F399" s="44" t="s">
        <v>72</v>
      </c>
      <c r="G399" s="46">
        <v>0</v>
      </c>
      <c r="H399" s="46">
        <v>0</v>
      </c>
      <c r="I399" s="46">
        <v>0</v>
      </c>
      <c r="J399" s="26"/>
    </row>
    <row r="400" spans="3:11" s="5" customFormat="1" ht="37.9" hidden="1" customHeight="1" x14ac:dyDescent="0.25">
      <c r="C400" s="68"/>
      <c r="D400" s="61"/>
      <c r="E400" s="61"/>
      <c r="F400" s="44" t="s">
        <v>41</v>
      </c>
      <c r="G400" s="46">
        <f>G396+G397+G398+G399</f>
        <v>0</v>
      </c>
      <c r="H400" s="46">
        <f>H396+H397+H398+H399</f>
        <v>0</v>
      </c>
      <c r="I400" s="46">
        <f>I396+I397+I398+I399</f>
        <v>0</v>
      </c>
      <c r="J400" s="26" t="s">
        <v>171</v>
      </c>
    </row>
    <row r="401" spans="3:10" s="5" customFormat="1" ht="36.6" hidden="1" customHeight="1" x14ac:dyDescent="0.25">
      <c r="C401" s="58"/>
      <c r="D401" s="42"/>
      <c r="E401" s="42"/>
      <c r="F401" s="44"/>
      <c r="G401" s="46">
        <v>0</v>
      </c>
      <c r="H401" s="46"/>
      <c r="I401" s="46"/>
      <c r="J401" s="26"/>
    </row>
    <row r="402" spans="3:10" s="5" customFormat="1" ht="52.15" hidden="1" customHeight="1" x14ac:dyDescent="0.25">
      <c r="C402" s="58"/>
      <c r="D402" s="42"/>
      <c r="E402" s="42"/>
      <c r="F402" s="44" t="s">
        <v>71</v>
      </c>
      <c r="G402" s="46"/>
      <c r="H402" s="46"/>
      <c r="I402" s="46"/>
      <c r="J402" s="26"/>
    </row>
    <row r="403" spans="3:10" s="5" customFormat="1" ht="52.9" hidden="1" customHeight="1" x14ac:dyDescent="0.25">
      <c r="C403" s="58"/>
      <c r="D403" s="42"/>
      <c r="E403" s="42"/>
      <c r="F403" s="44" t="s">
        <v>72</v>
      </c>
      <c r="G403" s="46">
        <v>0</v>
      </c>
      <c r="H403" s="46">
        <v>0</v>
      </c>
      <c r="I403" s="46">
        <v>0</v>
      </c>
      <c r="J403" s="26"/>
    </row>
    <row r="404" spans="3:10" s="5" customFormat="1" ht="37.9" hidden="1" customHeight="1" x14ac:dyDescent="0.25">
      <c r="C404" s="58"/>
      <c r="D404" s="42"/>
      <c r="E404" s="42"/>
      <c r="F404" s="44" t="s">
        <v>41</v>
      </c>
      <c r="G404" s="46">
        <v>0</v>
      </c>
      <c r="H404" s="46" t="e">
        <f>#REF!+#REF!+#REF!+H402</f>
        <v>#REF!</v>
      </c>
      <c r="I404" s="46" t="e">
        <f>#REF!+#REF!+#REF!+I402</f>
        <v>#REF!</v>
      </c>
      <c r="J404" s="26" t="s">
        <v>102</v>
      </c>
    </row>
    <row r="405" spans="3:10" s="5" customFormat="1" ht="56.25" x14ac:dyDescent="0.25">
      <c r="C405" s="68" t="s">
        <v>22</v>
      </c>
      <c r="D405" s="61" t="s">
        <v>126</v>
      </c>
      <c r="E405" s="61" t="s">
        <v>1</v>
      </c>
      <c r="F405" s="44" t="s">
        <v>69</v>
      </c>
      <c r="G405" s="46">
        <f>G470</f>
        <v>0</v>
      </c>
      <c r="H405" s="46">
        <v>0</v>
      </c>
      <c r="I405" s="46">
        <v>0</v>
      </c>
      <c r="J405" s="26"/>
    </row>
    <row r="406" spans="3:10" s="5" customFormat="1" ht="56.25" x14ac:dyDescent="0.25">
      <c r="C406" s="68"/>
      <c r="D406" s="61"/>
      <c r="E406" s="61"/>
      <c r="F406" s="44" t="s">
        <v>70</v>
      </c>
      <c r="G406" s="46">
        <v>0</v>
      </c>
      <c r="H406" s="46">
        <v>0</v>
      </c>
      <c r="I406" s="46">
        <v>0</v>
      </c>
      <c r="J406" s="26"/>
    </row>
    <row r="407" spans="3:10" s="5" customFormat="1" ht="43.5" customHeight="1" x14ac:dyDescent="0.25">
      <c r="C407" s="68"/>
      <c r="D407" s="61"/>
      <c r="E407" s="61"/>
      <c r="F407" s="44" t="s">
        <v>71</v>
      </c>
      <c r="G407" s="46">
        <v>5330300</v>
      </c>
      <c r="H407" s="46">
        <v>4385900</v>
      </c>
      <c r="I407" s="46">
        <v>4385900</v>
      </c>
      <c r="J407" s="26"/>
    </row>
    <row r="408" spans="3:10" s="5" customFormat="1" ht="69.75" customHeight="1" x14ac:dyDescent="0.25">
      <c r="C408" s="68"/>
      <c r="D408" s="61"/>
      <c r="E408" s="61"/>
      <c r="F408" s="44" t="s">
        <v>72</v>
      </c>
      <c r="G408" s="46">
        <v>0</v>
      </c>
      <c r="H408" s="46">
        <v>0</v>
      </c>
      <c r="I408" s="46">
        <v>0</v>
      </c>
      <c r="J408" s="26"/>
    </row>
    <row r="409" spans="3:10" s="5" customFormat="1" ht="47.25" customHeight="1" x14ac:dyDescent="0.25">
      <c r="C409" s="68"/>
      <c r="D409" s="61"/>
      <c r="E409" s="61"/>
      <c r="F409" s="44" t="s">
        <v>41</v>
      </c>
      <c r="G409" s="46">
        <f>G405+G406+G407+G408</f>
        <v>5330300</v>
      </c>
      <c r="H409" s="46">
        <f>H405+H406+H407+H408</f>
        <v>4385900</v>
      </c>
      <c r="I409" s="46">
        <f>I405+I406+I407+I408</f>
        <v>4385900</v>
      </c>
      <c r="J409" s="26"/>
    </row>
    <row r="410" spans="3:10" s="5" customFormat="1" ht="46.5" customHeight="1" x14ac:dyDescent="0.25">
      <c r="C410" s="68" t="s">
        <v>63</v>
      </c>
      <c r="D410" s="61" t="s">
        <v>124</v>
      </c>
      <c r="E410" s="61" t="s">
        <v>1</v>
      </c>
      <c r="F410" s="44" t="s">
        <v>69</v>
      </c>
      <c r="G410" s="46">
        <v>0</v>
      </c>
      <c r="H410" s="46">
        <v>0</v>
      </c>
      <c r="I410" s="46">
        <v>0</v>
      </c>
      <c r="J410" s="26"/>
    </row>
    <row r="411" spans="3:10" s="5" customFormat="1" ht="56.25" customHeight="1" x14ac:dyDescent="0.25">
      <c r="C411" s="68"/>
      <c r="D411" s="61"/>
      <c r="E411" s="61"/>
      <c r="F411" s="44" t="s">
        <v>70</v>
      </c>
      <c r="G411" s="46">
        <v>0</v>
      </c>
      <c r="H411" s="46">
        <v>0</v>
      </c>
      <c r="I411" s="46">
        <v>0</v>
      </c>
      <c r="J411" s="26"/>
    </row>
    <row r="412" spans="3:10" s="5" customFormat="1" ht="38.450000000000003" customHeight="1" x14ac:dyDescent="0.25">
      <c r="C412" s="68"/>
      <c r="D412" s="61"/>
      <c r="E412" s="61"/>
      <c r="F412" s="44" t="s">
        <v>71</v>
      </c>
      <c r="G412" s="46">
        <v>107000</v>
      </c>
      <c r="H412" s="46">
        <v>107000</v>
      </c>
      <c r="I412" s="46">
        <v>107000</v>
      </c>
      <c r="J412" s="26"/>
    </row>
    <row r="413" spans="3:10" s="5" customFormat="1" ht="40.5" customHeight="1" x14ac:dyDescent="0.25">
      <c r="C413" s="68"/>
      <c r="D413" s="61"/>
      <c r="E413" s="61"/>
      <c r="F413" s="44" t="s">
        <v>72</v>
      </c>
      <c r="G413" s="46">
        <v>0</v>
      </c>
      <c r="H413" s="46">
        <v>0</v>
      </c>
      <c r="I413" s="46">
        <v>0</v>
      </c>
      <c r="J413" s="26"/>
    </row>
    <row r="414" spans="3:10" s="5" customFormat="1" ht="39.75" customHeight="1" x14ac:dyDescent="0.25">
      <c r="C414" s="68"/>
      <c r="D414" s="61"/>
      <c r="E414" s="61"/>
      <c r="F414" s="44" t="s">
        <v>41</v>
      </c>
      <c r="G414" s="46">
        <f>G410+G411+G412</f>
        <v>107000</v>
      </c>
      <c r="H414" s="46">
        <f>H410+H411+H412</f>
        <v>107000</v>
      </c>
      <c r="I414" s="46">
        <f>I410+I411+I412</f>
        <v>107000</v>
      </c>
      <c r="J414" s="26"/>
    </row>
    <row r="415" spans="3:10" s="5" customFormat="1" ht="42" customHeight="1" x14ac:dyDescent="0.25">
      <c r="C415" s="68" t="s">
        <v>64</v>
      </c>
      <c r="D415" s="61" t="s">
        <v>226</v>
      </c>
      <c r="E415" s="61" t="s">
        <v>1</v>
      </c>
      <c r="F415" s="44" t="s">
        <v>69</v>
      </c>
      <c r="G415" s="46">
        <v>0</v>
      </c>
      <c r="H415" s="46">
        <v>0</v>
      </c>
      <c r="I415" s="46">
        <v>0</v>
      </c>
      <c r="J415" s="26"/>
    </row>
    <row r="416" spans="3:10" s="5" customFormat="1" ht="55.5" customHeight="1" x14ac:dyDescent="0.25">
      <c r="C416" s="68"/>
      <c r="D416" s="61"/>
      <c r="E416" s="61"/>
      <c r="F416" s="44" t="s">
        <v>70</v>
      </c>
      <c r="G416" s="46">
        <v>0</v>
      </c>
      <c r="H416" s="46">
        <v>0</v>
      </c>
      <c r="I416" s="46">
        <v>0</v>
      </c>
      <c r="J416" s="26"/>
    </row>
    <row r="417" spans="3:10" s="5" customFormat="1" ht="39" customHeight="1" x14ac:dyDescent="0.25">
      <c r="C417" s="68"/>
      <c r="D417" s="61"/>
      <c r="E417" s="61"/>
      <c r="F417" s="44" t="s">
        <v>71</v>
      </c>
      <c r="G417" s="46">
        <f>G427</f>
        <v>17650136.149999999</v>
      </c>
      <c r="H417" s="46">
        <f>SUM(H427)</f>
        <v>10811788</v>
      </c>
      <c r="I417" s="46">
        <f>SUM(I427)</f>
        <v>10996366</v>
      </c>
      <c r="J417" s="26"/>
    </row>
    <row r="418" spans="3:10" s="5" customFormat="1" ht="40.5" customHeight="1" x14ac:dyDescent="0.25">
      <c r="C418" s="68"/>
      <c r="D418" s="61"/>
      <c r="E418" s="61"/>
      <c r="F418" s="44" t="s">
        <v>72</v>
      </c>
      <c r="G418" s="46">
        <v>0</v>
      </c>
      <c r="H418" s="46">
        <v>0</v>
      </c>
      <c r="I418" s="46">
        <v>0</v>
      </c>
      <c r="J418" s="26"/>
    </row>
    <row r="419" spans="3:10" s="5" customFormat="1" ht="41.25" customHeight="1" x14ac:dyDescent="0.25">
      <c r="C419" s="68"/>
      <c r="D419" s="61"/>
      <c r="E419" s="61"/>
      <c r="F419" s="44" t="s">
        <v>41</v>
      </c>
      <c r="G419" s="46">
        <f>SUM(G415:G418)</f>
        <v>17650136.149999999</v>
      </c>
      <c r="H419" s="46">
        <f>SUM(H415:H418)</f>
        <v>10811788</v>
      </c>
      <c r="I419" s="46">
        <f>SUM(I415:I418)</f>
        <v>10996366</v>
      </c>
      <c r="J419" s="26"/>
    </row>
    <row r="420" spans="3:10" s="5" customFormat="1" ht="43.15" hidden="1" customHeight="1" x14ac:dyDescent="0.25">
      <c r="C420" s="68" t="s">
        <v>44</v>
      </c>
      <c r="D420" s="61" t="s">
        <v>76</v>
      </c>
      <c r="E420" s="61" t="s">
        <v>1</v>
      </c>
      <c r="F420" s="44" t="s">
        <v>69</v>
      </c>
      <c r="G420" s="46">
        <v>0</v>
      </c>
      <c r="H420" s="46">
        <v>0</v>
      </c>
      <c r="I420" s="46">
        <v>0</v>
      </c>
      <c r="J420" s="26"/>
    </row>
    <row r="421" spans="3:10" s="5" customFormat="1" ht="33.6" hidden="1" customHeight="1" x14ac:dyDescent="0.25">
      <c r="C421" s="68"/>
      <c r="D421" s="61"/>
      <c r="E421" s="61"/>
      <c r="F421" s="44" t="s">
        <v>70</v>
      </c>
      <c r="G421" s="46">
        <v>0</v>
      </c>
      <c r="H421" s="46">
        <v>0</v>
      </c>
      <c r="I421" s="46">
        <v>0</v>
      </c>
      <c r="J421" s="26"/>
    </row>
    <row r="422" spans="3:10" s="5" customFormat="1" ht="1.9" hidden="1" customHeight="1" x14ac:dyDescent="0.25">
      <c r="C422" s="68"/>
      <c r="D422" s="61"/>
      <c r="E422" s="61"/>
      <c r="F422" s="44" t="s">
        <v>71</v>
      </c>
      <c r="G422" s="46">
        <v>0</v>
      </c>
      <c r="H422" s="46">
        <v>0</v>
      </c>
      <c r="I422" s="46">
        <v>0</v>
      </c>
      <c r="J422" s="26"/>
    </row>
    <row r="423" spans="3:10" s="5" customFormat="1" ht="52.15" hidden="1" customHeight="1" x14ac:dyDescent="0.25">
      <c r="C423" s="68"/>
      <c r="D423" s="61"/>
      <c r="E423" s="61"/>
      <c r="F423" s="44" t="s">
        <v>72</v>
      </c>
      <c r="G423" s="46">
        <v>0</v>
      </c>
      <c r="H423" s="46">
        <v>0</v>
      </c>
      <c r="I423" s="46">
        <v>0</v>
      </c>
      <c r="J423" s="26"/>
    </row>
    <row r="424" spans="3:10" s="5" customFormat="1" ht="47.45" hidden="1" customHeight="1" x14ac:dyDescent="0.25">
      <c r="C424" s="68"/>
      <c r="D424" s="61"/>
      <c r="E424" s="61"/>
      <c r="F424" s="44" t="s">
        <v>41</v>
      </c>
      <c r="G424" s="46">
        <f>SUM(G420:G423)</f>
        <v>0</v>
      </c>
      <c r="H424" s="46">
        <f>SUM(H420:H423)</f>
        <v>0</v>
      </c>
      <c r="I424" s="46">
        <f>SUM(I420:I423)</f>
        <v>0</v>
      </c>
      <c r="J424" s="26" t="s">
        <v>89</v>
      </c>
    </row>
    <row r="425" spans="3:10" s="5" customFormat="1" ht="50.25" customHeight="1" x14ac:dyDescent="0.25">
      <c r="C425" s="68" t="s">
        <v>44</v>
      </c>
      <c r="D425" s="61" t="s">
        <v>127</v>
      </c>
      <c r="E425" s="61" t="s">
        <v>1</v>
      </c>
      <c r="F425" s="44" t="s">
        <v>69</v>
      </c>
      <c r="G425" s="46">
        <v>0</v>
      </c>
      <c r="H425" s="46">
        <v>0</v>
      </c>
      <c r="I425" s="46">
        <v>0</v>
      </c>
      <c r="J425" s="26"/>
    </row>
    <row r="426" spans="3:10" s="5" customFormat="1" ht="84.75" customHeight="1" x14ac:dyDescent="0.25">
      <c r="C426" s="68"/>
      <c r="D426" s="61"/>
      <c r="E426" s="61"/>
      <c r="F426" s="44" t="s">
        <v>70</v>
      </c>
      <c r="G426" s="46">
        <v>0</v>
      </c>
      <c r="H426" s="46">
        <v>0</v>
      </c>
      <c r="I426" s="46">
        <v>0</v>
      </c>
      <c r="J426" s="26"/>
    </row>
    <row r="427" spans="3:10" s="5" customFormat="1" ht="69" customHeight="1" x14ac:dyDescent="0.25">
      <c r="C427" s="68"/>
      <c r="D427" s="61"/>
      <c r="E427" s="61"/>
      <c r="F427" s="44" t="s">
        <v>71</v>
      </c>
      <c r="G427" s="46">
        <v>17650136.149999999</v>
      </c>
      <c r="H427" s="46">
        <v>10811788</v>
      </c>
      <c r="I427" s="46">
        <v>10996366</v>
      </c>
      <c r="J427" s="26"/>
    </row>
    <row r="428" spans="3:10" s="5" customFormat="1" ht="60.75" customHeight="1" x14ac:dyDescent="0.25">
      <c r="C428" s="68"/>
      <c r="D428" s="61"/>
      <c r="E428" s="61"/>
      <c r="F428" s="44" t="s">
        <v>72</v>
      </c>
      <c r="G428" s="46">
        <v>0</v>
      </c>
      <c r="H428" s="46">
        <v>0</v>
      </c>
      <c r="I428" s="46">
        <v>0</v>
      </c>
      <c r="J428" s="26"/>
    </row>
    <row r="429" spans="3:10" s="5" customFormat="1" ht="120" customHeight="1" x14ac:dyDescent="0.25">
      <c r="C429" s="68"/>
      <c r="D429" s="61"/>
      <c r="E429" s="61"/>
      <c r="F429" s="56" t="s">
        <v>41</v>
      </c>
      <c r="G429" s="46">
        <f>G425+G426+G427+G428</f>
        <v>17650136.149999999</v>
      </c>
      <c r="H429" s="46">
        <f>H425+H426+H427+H428</f>
        <v>10811788</v>
      </c>
      <c r="I429" s="46">
        <f>I425+I426+I427+I428</f>
        <v>10996366</v>
      </c>
      <c r="J429" s="26"/>
    </row>
    <row r="430" spans="3:10" s="5" customFormat="1" ht="41.25" customHeight="1" x14ac:dyDescent="0.25">
      <c r="C430" s="68" t="s">
        <v>53</v>
      </c>
      <c r="D430" s="61" t="s">
        <v>128</v>
      </c>
      <c r="E430" s="61" t="s">
        <v>1</v>
      </c>
      <c r="F430" s="44" t="s">
        <v>69</v>
      </c>
      <c r="G430" s="46">
        <v>0</v>
      </c>
      <c r="H430" s="46">
        <v>0</v>
      </c>
      <c r="I430" s="46">
        <v>0</v>
      </c>
      <c r="J430" s="26"/>
    </row>
    <row r="431" spans="3:10" s="5" customFormat="1" ht="56.25" x14ac:dyDescent="0.25">
      <c r="C431" s="68"/>
      <c r="D431" s="61"/>
      <c r="E431" s="61"/>
      <c r="F431" s="44" t="s">
        <v>70</v>
      </c>
      <c r="G431" s="46">
        <v>0</v>
      </c>
      <c r="H431" s="46">
        <v>0</v>
      </c>
      <c r="I431" s="46">
        <v>0</v>
      </c>
      <c r="J431" s="26"/>
    </row>
    <row r="432" spans="3:10" s="5" customFormat="1" ht="37.5" x14ac:dyDescent="0.25">
      <c r="C432" s="68"/>
      <c r="D432" s="61"/>
      <c r="E432" s="61"/>
      <c r="F432" s="44" t="s">
        <v>71</v>
      </c>
      <c r="G432" s="46">
        <f>G437+G442+G447</f>
        <v>5236700</v>
      </c>
      <c r="H432" s="46">
        <f t="shared" ref="H432" si="14">H437+H442+H447</f>
        <v>34700</v>
      </c>
      <c r="I432" s="46">
        <f>I437+I442+I447</f>
        <v>34700</v>
      </c>
      <c r="J432" s="26"/>
    </row>
    <row r="433" spans="3:10" s="5" customFormat="1" ht="37.5" x14ac:dyDescent="0.25">
      <c r="C433" s="68"/>
      <c r="D433" s="61"/>
      <c r="E433" s="61"/>
      <c r="F433" s="44" t="s">
        <v>72</v>
      </c>
      <c r="G433" s="46">
        <v>0</v>
      </c>
      <c r="H433" s="46">
        <v>0</v>
      </c>
      <c r="I433" s="46">
        <v>0</v>
      </c>
      <c r="J433" s="26"/>
    </row>
    <row r="434" spans="3:10" s="5" customFormat="1" ht="20.25" x14ac:dyDescent="0.25">
      <c r="C434" s="68"/>
      <c r="D434" s="61"/>
      <c r="E434" s="61"/>
      <c r="F434" s="44" t="s">
        <v>41</v>
      </c>
      <c r="G434" s="46">
        <f>G430+G431+G432</f>
        <v>5236700</v>
      </c>
      <c r="H434" s="46">
        <f>H430+H431+H432</f>
        <v>34700</v>
      </c>
      <c r="I434" s="46">
        <f>I430+I431+I432</f>
        <v>34700</v>
      </c>
      <c r="J434" s="26"/>
    </row>
    <row r="435" spans="3:10" s="5" customFormat="1" ht="44.25" customHeight="1" x14ac:dyDescent="0.25">
      <c r="C435" s="68" t="s">
        <v>45</v>
      </c>
      <c r="D435" s="61" t="s">
        <v>227</v>
      </c>
      <c r="E435" s="61" t="s">
        <v>1</v>
      </c>
      <c r="F435" s="44" t="s">
        <v>69</v>
      </c>
      <c r="G435" s="46">
        <v>0</v>
      </c>
      <c r="H435" s="46">
        <v>0</v>
      </c>
      <c r="I435" s="46">
        <v>0</v>
      </c>
      <c r="J435" s="26"/>
    </row>
    <row r="436" spans="3:10" s="5" customFormat="1" ht="56.25" x14ac:dyDescent="0.25">
      <c r="C436" s="68"/>
      <c r="D436" s="61"/>
      <c r="E436" s="61"/>
      <c r="F436" s="44" t="s">
        <v>70</v>
      </c>
      <c r="G436" s="46">
        <v>0</v>
      </c>
      <c r="H436" s="46">
        <v>0</v>
      </c>
      <c r="I436" s="46">
        <v>0</v>
      </c>
      <c r="J436" s="26"/>
    </row>
    <row r="437" spans="3:10" s="5" customFormat="1" ht="37.5" x14ac:dyDescent="0.25">
      <c r="C437" s="68"/>
      <c r="D437" s="61"/>
      <c r="E437" s="61"/>
      <c r="F437" s="44" t="s">
        <v>71</v>
      </c>
      <c r="G437" s="46">
        <v>5151100</v>
      </c>
      <c r="H437" s="46">
        <v>0</v>
      </c>
      <c r="I437" s="46">
        <v>0</v>
      </c>
      <c r="J437" s="26"/>
    </row>
    <row r="438" spans="3:10" s="5" customFormat="1" ht="37.5" x14ac:dyDescent="0.25">
      <c r="C438" s="68"/>
      <c r="D438" s="61"/>
      <c r="E438" s="61"/>
      <c r="F438" s="44" t="s">
        <v>72</v>
      </c>
      <c r="G438" s="46">
        <v>0</v>
      </c>
      <c r="H438" s="46">
        <v>0</v>
      </c>
      <c r="I438" s="46">
        <v>0</v>
      </c>
      <c r="J438" s="26"/>
    </row>
    <row r="439" spans="3:10" s="5" customFormat="1" ht="27.75" customHeight="1" x14ac:dyDescent="0.25">
      <c r="C439" s="68"/>
      <c r="D439" s="61"/>
      <c r="E439" s="61"/>
      <c r="F439" s="44" t="s">
        <v>41</v>
      </c>
      <c r="G439" s="46">
        <f>SUM(G435:G438)</f>
        <v>5151100</v>
      </c>
      <c r="H439" s="46">
        <f>SUM(H435:H438)</f>
        <v>0</v>
      </c>
      <c r="I439" s="46">
        <f>SUM(I435:I438)</f>
        <v>0</v>
      </c>
      <c r="J439" s="26"/>
    </row>
    <row r="440" spans="3:10" s="5" customFormat="1" ht="49.5" customHeight="1" x14ac:dyDescent="0.25">
      <c r="C440" s="68" t="s">
        <v>247</v>
      </c>
      <c r="D440" s="61" t="s">
        <v>222</v>
      </c>
      <c r="E440" s="61" t="s">
        <v>1</v>
      </c>
      <c r="F440" s="44" t="s">
        <v>69</v>
      </c>
      <c r="G440" s="46">
        <v>0</v>
      </c>
      <c r="H440" s="46">
        <v>0</v>
      </c>
      <c r="I440" s="46">
        <v>0</v>
      </c>
      <c r="J440" s="26"/>
    </row>
    <row r="441" spans="3:10" s="5" customFormat="1" ht="66" customHeight="1" x14ac:dyDescent="0.25">
      <c r="C441" s="68"/>
      <c r="D441" s="61"/>
      <c r="E441" s="61"/>
      <c r="F441" s="44" t="s">
        <v>70</v>
      </c>
      <c r="G441" s="46">
        <v>0</v>
      </c>
      <c r="H441" s="46">
        <v>0</v>
      </c>
      <c r="I441" s="46">
        <v>0</v>
      </c>
      <c r="J441" s="26"/>
    </row>
    <row r="442" spans="3:10" s="5" customFormat="1" ht="53.25" customHeight="1" x14ac:dyDescent="0.25">
      <c r="C442" s="68"/>
      <c r="D442" s="61"/>
      <c r="E442" s="61"/>
      <c r="F442" s="44" t="s">
        <v>71</v>
      </c>
      <c r="G442" s="46">
        <v>50900</v>
      </c>
      <c r="H442" s="46">
        <v>0</v>
      </c>
      <c r="I442" s="46">
        <v>0</v>
      </c>
      <c r="J442" s="26"/>
    </row>
    <row r="443" spans="3:10" s="5" customFormat="1" ht="45" customHeight="1" x14ac:dyDescent="0.25">
      <c r="C443" s="68"/>
      <c r="D443" s="61"/>
      <c r="E443" s="61"/>
      <c r="F443" s="44" t="s">
        <v>72</v>
      </c>
      <c r="G443" s="46">
        <v>0</v>
      </c>
      <c r="H443" s="46">
        <v>0</v>
      </c>
      <c r="I443" s="46">
        <v>0</v>
      </c>
      <c r="J443" s="26"/>
    </row>
    <row r="444" spans="3:10" s="5" customFormat="1" ht="27.75" customHeight="1" x14ac:dyDescent="0.25">
      <c r="C444" s="68"/>
      <c r="D444" s="61"/>
      <c r="E444" s="61"/>
      <c r="F444" s="44" t="s">
        <v>41</v>
      </c>
      <c r="G444" s="46">
        <f>SUM(G440:G443)</f>
        <v>50900</v>
      </c>
      <c r="H444" s="46">
        <f>SUM(H440:H443)</f>
        <v>0</v>
      </c>
      <c r="I444" s="46">
        <f>SUM(I440:I443)</f>
        <v>0</v>
      </c>
      <c r="J444" s="26"/>
    </row>
    <row r="445" spans="3:10" s="5" customFormat="1" ht="55.5" customHeight="1" x14ac:dyDescent="0.25">
      <c r="C445" s="68" t="s">
        <v>248</v>
      </c>
      <c r="D445" s="61" t="s">
        <v>223</v>
      </c>
      <c r="E445" s="61" t="s">
        <v>1</v>
      </c>
      <c r="F445" s="44" t="s">
        <v>69</v>
      </c>
      <c r="G445" s="46">
        <v>0</v>
      </c>
      <c r="H445" s="46">
        <v>0</v>
      </c>
      <c r="I445" s="46">
        <v>0</v>
      </c>
      <c r="J445" s="26"/>
    </row>
    <row r="446" spans="3:10" s="5" customFormat="1" ht="69" customHeight="1" x14ac:dyDescent="0.25">
      <c r="C446" s="68"/>
      <c r="D446" s="61"/>
      <c r="E446" s="61"/>
      <c r="F446" s="44" t="s">
        <v>70</v>
      </c>
      <c r="G446" s="46">
        <v>0</v>
      </c>
      <c r="H446" s="46">
        <v>0</v>
      </c>
      <c r="I446" s="46">
        <v>0</v>
      </c>
      <c r="J446" s="26"/>
    </row>
    <row r="447" spans="3:10" s="5" customFormat="1" ht="47.25" customHeight="1" x14ac:dyDescent="0.25">
      <c r="C447" s="68"/>
      <c r="D447" s="61"/>
      <c r="E447" s="61"/>
      <c r="F447" s="44" t="s">
        <v>71</v>
      </c>
      <c r="G447" s="46">
        <v>34700</v>
      </c>
      <c r="H447" s="46">
        <v>34700</v>
      </c>
      <c r="I447" s="46">
        <v>34700</v>
      </c>
      <c r="J447" s="26"/>
    </row>
    <row r="448" spans="3:10" s="5" customFormat="1" ht="46.5" customHeight="1" x14ac:dyDescent="0.25">
      <c r="C448" s="68"/>
      <c r="D448" s="61"/>
      <c r="E448" s="61"/>
      <c r="F448" s="44" t="s">
        <v>72</v>
      </c>
      <c r="G448" s="46">
        <v>0</v>
      </c>
      <c r="H448" s="46">
        <v>0</v>
      </c>
      <c r="I448" s="46">
        <v>0</v>
      </c>
      <c r="J448" s="26"/>
    </row>
    <row r="449" spans="3:15" s="5" customFormat="1" ht="27.75" customHeight="1" x14ac:dyDescent="0.25">
      <c r="C449" s="68"/>
      <c r="D449" s="61"/>
      <c r="E449" s="61"/>
      <c r="F449" s="44" t="s">
        <v>41</v>
      </c>
      <c r="G449" s="46">
        <f>SUM(G445:G448)</f>
        <v>34700</v>
      </c>
      <c r="H449" s="46">
        <f>SUM(H445:H448)</f>
        <v>34700</v>
      </c>
      <c r="I449" s="46">
        <v>34700</v>
      </c>
      <c r="J449" s="26"/>
    </row>
    <row r="450" spans="3:15" s="5" customFormat="1" ht="42" customHeight="1" x14ac:dyDescent="0.25">
      <c r="C450" s="68" t="s">
        <v>46</v>
      </c>
      <c r="D450" s="61" t="s">
        <v>34</v>
      </c>
      <c r="E450" s="61" t="s">
        <v>1</v>
      </c>
      <c r="F450" s="44" t="s">
        <v>69</v>
      </c>
      <c r="G450" s="46">
        <v>0</v>
      </c>
      <c r="H450" s="46">
        <v>0</v>
      </c>
      <c r="I450" s="46">
        <v>0</v>
      </c>
      <c r="J450" s="26"/>
    </row>
    <row r="451" spans="3:15" s="5" customFormat="1" ht="63.75" customHeight="1" x14ac:dyDescent="0.25">
      <c r="C451" s="68"/>
      <c r="D451" s="61"/>
      <c r="E451" s="61"/>
      <c r="F451" s="44" t="s">
        <v>70</v>
      </c>
      <c r="G451" s="46">
        <v>0</v>
      </c>
      <c r="H451" s="46">
        <v>0</v>
      </c>
      <c r="I451" s="46">
        <v>0</v>
      </c>
      <c r="J451" s="26"/>
    </row>
    <row r="452" spans="3:15" s="5" customFormat="1" ht="43.5" customHeight="1" x14ac:dyDescent="0.25">
      <c r="C452" s="68"/>
      <c r="D452" s="61"/>
      <c r="E452" s="61"/>
      <c r="F452" s="44" t="s">
        <v>71</v>
      </c>
      <c r="G452" s="46">
        <f>G457+G462+G472+G574</f>
        <v>6993882</v>
      </c>
      <c r="H452" s="46">
        <f>H457+H462+H472+H574</f>
        <v>10622100</v>
      </c>
      <c r="I452" s="46">
        <f>I457+I462+I472+I574</f>
        <v>12162400</v>
      </c>
      <c r="J452" s="26"/>
    </row>
    <row r="453" spans="3:15" s="5" customFormat="1" ht="42.75" customHeight="1" x14ac:dyDescent="0.25">
      <c r="C453" s="68"/>
      <c r="D453" s="61"/>
      <c r="E453" s="61"/>
      <c r="F453" s="44" t="s">
        <v>72</v>
      </c>
      <c r="G453" s="46">
        <v>0</v>
      </c>
      <c r="H453" s="46">
        <v>0</v>
      </c>
      <c r="I453" s="46">
        <v>0</v>
      </c>
      <c r="J453" s="26"/>
    </row>
    <row r="454" spans="3:15" s="5" customFormat="1" ht="20.25" x14ac:dyDescent="0.25">
      <c r="C454" s="68"/>
      <c r="D454" s="61"/>
      <c r="E454" s="61"/>
      <c r="F454" s="44" t="s">
        <v>41</v>
      </c>
      <c r="G454" s="46">
        <f>SUM(G450:G453)</f>
        <v>6993882</v>
      </c>
      <c r="H454" s="46">
        <f>SUM(H450:H453)</f>
        <v>10622100</v>
      </c>
      <c r="I454" s="46">
        <f>SUM(I450:I453)</f>
        <v>12162400</v>
      </c>
      <c r="J454" s="26"/>
    </row>
    <row r="455" spans="3:15" s="5" customFormat="1" ht="75" customHeight="1" x14ac:dyDescent="0.25">
      <c r="C455" s="62" t="s">
        <v>47</v>
      </c>
      <c r="D455" s="65" t="s">
        <v>196</v>
      </c>
      <c r="E455" s="65" t="s">
        <v>1</v>
      </c>
      <c r="F455" s="44" t="s">
        <v>69</v>
      </c>
      <c r="G455" s="46">
        <v>0</v>
      </c>
      <c r="H455" s="46">
        <v>0</v>
      </c>
      <c r="I455" s="46">
        <v>0</v>
      </c>
      <c r="J455" s="26"/>
    </row>
    <row r="456" spans="3:15" s="5" customFormat="1" ht="56.25" x14ac:dyDescent="0.25">
      <c r="C456" s="63"/>
      <c r="D456" s="66"/>
      <c r="E456" s="66"/>
      <c r="F456" s="44" t="s">
        <v>70</v>
      </c>
      <c r="G456" s="46">
        <v>0</v>
      </c>
      <c r="H456" s="46">
        <v>0</v>
      </c>
      <c r="I456" s="46">
        <v>0</v>
      </c>
      <c r="J456" s="26"/>
    </row>
    <row r="457" spans="3:15" s="5" customFormat="1" ht="37.5" x14ac:dyDescent="0.25">
      <c r="C457" s="63"/>
      <c r="D457" s="66"/>
      <c r="E457" s="66"/>
      <c r="F457" s="44" t="s">
        <v>71</v>
      </c>
      <c r="G457" s="46">
        <v>5721782</v>
      </c>
      <c r="H457" s="46">
        <v>4864000</v>
      </c>
      <c r="I457" s="46">
        <v>4864000</v>
      </c>
      <c r="J457" s="26"/>
    </row>
    <row r="458" spans="3:15" s="5" customFormat="1" ht="37.5" x14ac:dyDescent="0.25">
      <c r="C458" s="63"/>
      <c r="D458" s="66"/>
      <c r="E458" s="66"/>
      <c r="F458" s="44" t="s">
        <v>72</v>
      </c>
      <c r="G458" s="46">
        <v>0</v>
      </c>
      <c r="H458" s="46">
        <v>0</v>
      </c>
      <c r="I458" s="46">
        <v>0</v>
      </c>
      <c r="J458" s="26"/>
    </row>
    <row r="459" spans="3:15" s="5" customFormat="1" ht="20.25" x14ac:dyDescent="0.25">
      <c r="C459" s="64"/>
      <c r="D459" s="67"/>
      <c r="E459" s="67"/>
      <c r="F459" s="44" t="s">
        <v>41</v>
      </c>
      <c r="G459" s="46">
        <f>SUM(G455:G458)</f>
        <v>5721782</v>
      </c>
      <c r="H459" s="46">
        <f>SUM(H455:H458)</f>
        <v>4864000</v>
      </c>
      <c r="I459" s="46">
        <f>SUM(I455:I458)</f>
        <v>4864000</v>
      </c>
      <c r="J459" s="26"/>
    </row>
    <row r="460" spans="3:15" s="5" customFormat="1" ht="42.75" customHeight="1" x14ac:dyDescent="0.25">
      <c r="C460" s="68" t="s">
        <v>249</v>
      </c>
      <c r="D460" s="61" t="s">
        <v>129</v>
      </c>
      <c r="E460" s="61" t="s">
        <v>1</v>
      </c>
      <c r="F460" s="44" t="s">
        <v>69</v>
      </c>
      <c r="G460" s="46">
        <v>0</v>
      </c>
      <c r="H460" s="46">
        <v>0</v>
      </c>
      <c r="I460" s="46">
        <v>0</v>
      </c>
      <c r="J460" s="26"/>
    </row>
    <row r="461" spans="3:15" s="5" customFormat="1" ht="55.5" customHeight="1" x14ac:dyDescent="0.25">
      <c r="C461" s="68"/>
      <c r="D461" s="61"/>
      <c r="E461" s="61"/>
      <c r="F461" s="44" t="s">
        <v>70</v>
      </c>
      <c r="G461" s="46">
        <v>0</v>
      </c>
      <c r="H461" s="46">
        <v>0</v>
      </c>
      <c r="I461" s="46">
        <v>0</v>
      </c>
      <c r="J461" s="26"/>
      <c r="O461" s="15"/>
    </row>
    <row r="462" spans="3:15" s="5" customFormat="1" ht="39" customHeight="1" x14ac:dyDescent="0.25">
      <c r="C462" s="68"/>
      <c r="D462" s="61"/>
      <c r="E462" s="61"/>
      <c r="F462" s="44" t="s">
        <v>71</v>
      </c>
      <c r="G462" s="46">
        <v>1029100</v>
      </c>
      <c r="H462" s="46">
        <v>5515100</v>
      </c>
      <c r="I462" s="46">
        <v>7055400</v>
      </c>
      <c r="J462" s="26"/>
    </row>
    <row r="463" spans="3:15" s="5" customFormat="1" ht="43.5" customHeight="1" x14ac:dyDescent="0.25">
      <c r="C463" s="68"/>
      <c r="D463" s="61"/>
      <c r="E463" s="61"/>
      <c r="F463" s="44" t="s">
        <v>72</v>
      </c>
      <c r="G463" s="46">
        <v>0</v>
      </c>
      <c r="H463" s="46">
        <v>0</v>
      </c>
      <c r="I463" s="46">
        <v>0</v>
      </c>
      <c r="J463" s="26"/>
    </row>
    <row r="464" spans="3:15" s="15" customFormat="1" ht="45" customHeight="1" x14ac:dyDescent="0.25">
      <c r="C464" s="68"/>
      <c r="D464" s="61"/>
      <c r="E464" s="61"/>
      <c r="F464" s="44" t="s">
        <v>41</v>
      </c>
      <c r="G464" s="46">
        <f>SUM(G460:G463)</f>
        <v>1029100</v>
      </c>
      <c r="H464" s="46">
        <f>SUM(H460:H463)</f>
        <v>5515100</v>
      </c>
      <c r="I464" s="46">
        <f>SUM(I460:I463)</f>
        <v>7055400</v>
      </c>
      <c r="J464" s="26"/>
      <c r="O464" s="5"/>
    </row>
    <row r="465" spans="3:10" s="5" customFormat="1" ht="0.75" customHeight="1" x14ac:dyDescent="0.25">
      <c r="C465" s="68" t="s">
        <v>46</v>
      </c>
      <c r="D465" s="61"/>
      <c r="E465" s="61"/>
      <c r="F465" s="44"/>
      <c r="G465" s="46"/>
      <c r="H465" s="46"/>
      <c r="I465" s="46"/>
      <c r="J465" s="26"/>
    </row>
    <row r="466" spans="3:10" s="5" customFormat="1" ht="45" hidden="1" customHeight="1" x14ac:dyDescent="0.25">
      <c r="C466" s="68"/>
      <c r="D466" s="61"/>
      <c r="E466" s="61"/>
      <c r="F466" s="44"/>
      <c r="G466" s="46"/>
      <c r="H466" s="46"/>
      <c r="I466" s="46"/>
      <c r="J466" s="26"/>
    </row>
    <row r="467" spans="3:10" s="5" customFormat="1" ht="39" hidden="1" customHeight="1" x14ac:dyDescent="0.25">
      <c r="C467" s="68"/>
      <c r="D467" s="61"/>
      <c r="E467" s="61"/>
      <c r="F467" s="44"/>
      <c r="G467" s="46"/>
      <c r="H467" s="46"/>
      <c r="I467" s="46"/>
      <c r="J467" s="26"/>
    </row>
    <row r="468" spans="3:10" s="5" customFormat="1" ht="57" hidden="1" customHeight="1" x14ac:dyDescent="0.25">
      <c r="C468" s="68"/>
      <c r="D468" s="61"/>
      <c r="E468" s="61"/>
      <c r="F468" s="44"/>
      <c r="G468" s="46"/>
      <c r="H468" s="46"/>
      <c r="I468" s="46"/>
      <c r="J468" s="26"/>
    </row>
    <row r="469" spans="3:10" s="5" customFormat="1" ht="27.75" hidden="1" customHeight="1" x14ac:dyDescent="0.25">
      <c r="C469" s="68"/>
      <c r="D469" s="61"/>
      <c r="E469" s="61"/>
      <c r="F469" s="44"/>
      <c r="G469" s="46"/>
      <c r="H469" s="46"/>
      <c r="I469" s="46"/>
      <c r="J469" s="26"/>
    </row>
    <row r="470" spans="3:10" s="5" customFormat="1" ht="41.25" customHeight="1" x14ac:dyDescent="0.25">
      <c r="C470" s="68" t="s">
        <v>161</v>
      </c>
      <c r="D470" s="61" t="s">
        <v>184</v>
      </c>
      <c r="E470" s="61" t="s">
        <v>1</v>
      </c>
      <c r="F470" s="44" t="s">
        <v>69</v>
      </c>
      <c r="G470" s="46">
        <v>0</v>
      </c>
      <c r="H470" s="46">
        <v>0</v>
      </c>
      <c r="I470" s="46">
        <v>0</v>
      </c>
      <c r="J470" s="26"/>
    </row>
    <row r="471" spans="3:10" s="5" customFormat="1" ht="59.25" customHeight="1" x14ac:dyDescent="0.25">
      <c r="C471" s="68"/>
      <c r="D471" s="61"/>
      <c r="E471" s="61"/>
      <c r="F471" s="44" t="s">
        <v>70</v>
      </c>
      <c r="G471" s="46">
        <v>0</v>
      </c>
      <c r="H471" s="46">
        <v>0</v>
      </c>
      <c r="I471" s="46">
        <v>0</v>
      </c>
      <c r="J471" s="26"/>
    </row>
    <row r="472" spans="3:10" s="5" customFormat="1" ht="41.45" customHeight="1" x14ac:dyDescent="0.25">
      <c r="C472" s="68"/>
      <c r="D472" s="61"/>
      <c r="E472" s="61"/>
      <c r="F472" s="44" t="s">
        <v>71</v>
      </c>
      <c r="G472" s="46">
        <v>243000</v>
      </c>
      <c r="H472" s="46">
        <v>243000</v>
      </c>
      <c r="I472" s="46">
        <v>243000</v>
      </c>
      <c r="J472" s="26"/>
    </row>
    <row r="473" spans="3:10" s="5" customFormat="1" ht="63" customHeight="1" x14ac:dyDescent="0.25">
      <c r="C473" s="68"/>
      <c r="D473" s="61"/>
      <c r="E473" s="61"/>
      <c r="F473" s="44" t="s">
        <v>72</v>
      </c>
      <c r="G473" s="46">
        <v>0</v>
      </c>
      <c r="H473" s="46">
        <v>0</v>
      </c>
      <c r="I473" s="46">
        <v>0</v>
      </c>
      <c r="J473" s="26"/>
    </row>
    <row r="474" spans="3:10" s="5" customFormat="1" ht="60.6" customHeight="1" x14ac:dyDescent="0.25">
      <c r="C474" s="68"/>
      <c r="D474" s="61"/>
      <c r="E474" s="61"/>
      <c r="F474" s="44" t="s">
        <v>41</v>
      </c>
      <c r="G474" s="46">
        <f>G470+G471+G472+G473</f>
        <v>243000</v>
      </c>
      <c r="H474" s="46">
        <f>H470+H471+H472+H473</f>
        <v>243000</v>
      </c>
      <c r="I474" s="46">
        <f>I470+I471+I472+I473</f>
        <v>243000</v>
      </c>
      <c r="J474" s="26"/>
    </row>
    <row r="475" spans="3:10" s="5" customFormat="1" ht="40.9" hidden="1" customHeight="1" x14ac:dyDescent="0.25">
      <c r="C475" s="68" t="s">
        <v>111</v>
      </c>
      <c r="D475" s="61" t="s">
        <v>83</v>
      </c>
      <c r="E475" s="61" t="s">
        <v>1</v>
      </c>
      <c r="F475" s="44" t="s">
        <v>69</v>
      </c>
      <c r="G475" s="46">
        <v>0</v>
      </c>
      <c r="H475" s="46">
        <v>0</v>
      </c>
      <c r="I475" s="46">
        <v>0</v>
      </c>
      <c r="J475" s="26"/>
    </row>
    <row r="476" spans="3:10" s="5" customFormat="1" ht="40.9" hidden="1" customHeight="1" x14ac:dyDescent="0.25">
      <c r="C476" s="68"/>
      <c r="D476" s="61"/>
      <c r="E476" s="61"/>
      <c r="F476" s="44" t="s">
        <v>70</v>
      </c>
      <c r="G476" s="46">
        <v>0</v>
      </c>
      <c r="H476" s="46">
        <v>0</v>
      </c>
      <c r="I476" s="46">
        <v>0</v>
      </c>
      <c r="J476" s="26"/>
    </row>
    <row r="477" spans="3:10" s="5" customFormat="1" ht="40.9" hidden="1" customHeight="1" x14ac:dyDescent="0.25">
      <c r="C477" s="68"/>
      <c r="D477" s="61"/>
      <c r="E477" s="61"/>
      <c r="F477" s="44" t="s">
        <v>71</v>
      </c>
      <c r="G477" s="46">
        <v>0</v>
      </c>
      <c r="H477" s="46">
        <v>0</v>
      </c>
      <c r="I477" s="46">
        <v>0</v>
      </c>
      <c r="J477" s="26"/>
    </row>
    <row r="478" spans="3:10" s="5" customFormat="1" ht="24" hidden="1" customHeight="1" x14ac:dyDescent="0.25">
      <c r="C478" s="68"/>
      <c r="D478" s="61"/>
      <c r="E478" s="42"/>
      <c r="F478" s="44" t="s">
        <v>72</v>
      </c>
      <c r="G478" s="46">
        <v>0</v>
      </c>
      <c r="H478" s="46">
        <v>0</v>
      </c>
      <c r="I478" s="46">
        <v>0</v>
      </c>
      <c r="J478" s="26"/>
    </row>
    <row r="479" spans="3:10" s="5" customFormat="1" ht="58.9" hidden="1" customHeight="1" x14ac:dyDescent="0.25">
      <c r="C479" s="58"/>
      <c r="D479" s="42"/>
      <c r="E479" s="42"/>
      <c r="F479" s="44" t="s">
        <v>41</v>
      </c>
      <c r="G479" s="46">
        <f>G475+G476+G477+G478</f>
        <v>0</v>
      </c>
      <c r="H479" s="46">
        <f>H475+H476+H477+H478</f>
        <v>0</v>
      </c>
      <c r="I479" s="46">
        <f>I475+I476+I477+I478</f>
        <v>0</v>
      </c>
      <c r="J479" s="26"/>
    </row>
    <row r="480" spans="3:10" s="5" customFormat="1" ht="58.9" hidden="1" customHeight="1" x14ac:dyDescent="0.25">
      <c r="C480" s="68" t="s">
        <v>112</v>
      </c>
      <c r="D480" s="61" t="s">
        <v>113</v>
      </c>
      <c r="E480" s="61" t="s">
        <v>1</v>
      </c>
      <c r="F480" s="44" t="s">
        <v>69</v>
      </c>
      <c r="G480" s="46">
        <v>0</v>
      </c>
      <c r="H480" s="46">
        <v>0</v>
      </c>
      <c r="I480" s="46">
        <v>0</v>
      </c>
      <c r="J480" s="26"/>
    </row>
    <row r="481" spans="3:10" s="5" customFormat="1" ht="57.6" hidden="1" customHeight="1" x14ac:dyDescent="0.25">
      <c r="C481" s="68"/>
      <c r="D481" s="61"/>
      <c r="E481" s="61"/>
      <c r="F481" s="44" t="s">
        <v>70</v>
      </c>
      <c r="G481" s="46">
        <v>0</v>
      </c>
      <c r="H481" s="46">
        <v>0</v>
      </c>
      <c r="I481" s="46">
        <v>0</v>
      </c>
      <c r="J481" s="26"/>
    </row>
    <row r="482" spans="3:10" s="5" customFormat="1" ht="45" hidden="1" customHeight="1" x14ac:dyDescent="0.25">
      <c r="C482" s="68"/>
      <c r="D482" s="61"/>
      <c r="E482" s="61"/>
      <c r="F482" s="44" t="s">
        <v>71</v>
      </c>
      <c r="G482" s="46">
        <v>0</v>
      </c>
      <c r="H482" s="46">
        <v>0</v>
      </c>
      <c r="I482" s="46">
        <v>0</v>
      </c>
      <c r="J482" s="26"/>
    </row>
    <row r="483" spans="3:10" s="5" customFormat="1" ht="42" hidden="1" customHeight="1" x14ac:dyDescent="0.25">
      <c r="C483" s="68"/>
      <c r="D483" s="61"/>
      <c r="E483" s="61"/>
      <c r="F483" s="44" t="s">
        <v>72</v>
      </c>
      <c r="G483" s="46">
        <v>0</v>
      </c>
      <c r="H483" s="46">
        <v>0</v>
      </c>
      <c r="I483" s="46">
        <v>0</v>
      </c>
      <c r="J483" s="26"/>
    </row>
    <row r="484" spans="3:10" s="5" customFormat="1" ht="45" hidden="1" customHeight="1" x14ac:dyDescent="0.25">
      <c r="C484" s="68" t="s">
        <v>161</v>
      </c>
      <c r="D484" s="61" t="s">
        <v>130</v>
      </c>
      <c r="E484" s="61" t="s">
        <v>1</v>
      </c>
      <c r="F484" s="44" t="s">
        <v>69</v>
      </c>
      <c r="G484" s="46">
        <v>0</v>
      </c>
      <c r="H484" s="46">
        <v>0</v>
      </c>
      <c r="I484" s="46">
        <v>0</v>
      </c>
      <c r="J484" s="26"/>
    </row>
    <row r="485" spans="3:10" s="5" customFormat="1" ht="55.9" hidden="1" customHeight="1" x14ac:dyDescent="0.25">
      <c r="C485" s="68"/>
      <c r="D485" s="61"/>
      <c r="E485" s="61"/>
      <c r="F485" s="44" t="s">
        <v>70</v>
      </c>
      <c r="G485" s="46">
        <v>0</v>
      </c>
      <c r="H485" s="46">
        <v>0</v>
      </c>
      <c r="I485" s="46">
        <v>0</v>
      </c>
      <c r="J485" s="26"/>
    </row>
    <row r="486" spans="3:10" s="5" customFormat="1" ht="61.9" hidden="1" customHeight="1" x14ac:dyDescent="0.25">
      <c r="C486" s="68"/>
      <c r="D486" s="61"/>
      <c r="E486" s="61"/>
      <c r="F486" s="44" t="s">
        <v>71</v>
      </c>
      <c r="G486" s="46">
        <v>0</v>
      </c>
      <c r="H486" s="46">
        <v>0</v>
      </c>
      <c r="I486" s="46">
        <v>0</v>
      </c>
      <c r="J486" s="26"/>
    </row>
    <row r="487" spans="3:10" s="5" customFormat="1" ht="42" hidden="1" customHeight="1" x14ac:dyDescent="0.25">
      <c r="C487" s="68"/>
      <c r="D487" s="61"/>
      <c r="E487" s="61"/>
      <c r="F487" s="44" t="s">
        <v>72</v>
      </c>
      <c r="G487" s="46">
        <v>0</v>
      </c>
      <c r="H487" s="46">
        <v>0</v>
      </c>
      <c r="I487" s="46">
        <v>0</v>
      </c>
      <c r="J487" s="26"/>
    </row>
    <row r="488" spans="3:10" s="5" customFormat="1" ht="42" hidden="1" customHeight="1" x14ac:dyDescent="0.25">
      <c r="C488" s="68"/>
      <c r="D488" s="61"/>
      <c r="E488" s="61"/>
      <c r="F488" s="44" t="s">
        <v>41</v>
      </c>
      <c r="G488" s="46">
        <f>G484+G485+G486+G487</f>
        <v>0</v>
      </c>
      <c r="H488" s="46">
        <f>H484+H485+H486+H487</f>
        <v>0</v>
      </c>
      <c r="I488" s="46">
        <f>I484+I485+I486+I487</f>
        <v>0</v>
      </c>
      <c r="J488" s="26" t="s">
        <v>172</v>
      </c>
    </row>
    <row r="489" spans="3:10" s="5" customFormat="1" ht="22.15" hidden="1" customHeight="1" x14ac:dyDescent="0.25">
      <c r="C489" s="68" t="s">
        <v>48</v>
      </c>
      <c r="D489" s="61" t="s">
        <v>23</v>
      </c>
      <c r="E489" s="61" t="s">
        <v>1</v>
      </c>
      <c r="F489" s="44" t="s">
        <v>69</v>
      </c>
      <c r="G489" s="46">
        <f>G494+G504+G509+G612+G617+G617+G637+G647</f>
        <v>0</v>
      </c>
      <c r="H489" s="46">
        <f>H494+H504+H509+H612+H617+H617+H637+H647</f>
        <v>0</v>
      </c>
      <c r="I489" s="46">
        <f>I494+I504+I509+I612+I617+I617+I637+I647</f>
        <v>0</v>
      </c>
      <c r="J489" s="26"/>
    </row>
    <row r="490" spans="3:10" s="5" customFormat="1" ht="1.1499999999999999" hidden="1" customHeight="1" x14ac:dyDescent="0.25">
      <c r="C490" s="68"/>
      <c r="D490" s="61"/>
      <c r="E490" s="61"/>
      <c r="F490" s="44" t="s">
        <v>70</v>
      </c>
      <c r="G490" s="46">
        <f>G495+G505+G510+G608+G613+G618+G638+G648</f>
        <v>5760184</v>
      </c>
      <c r="H490" s="46">
        <f>H495+H505+H510+H608+H613+H618+H638+H648</f>
        <v>105420</v>
      </c>
      <c r="I490" s="46">
        <f>I495+I505+I510+I608+I613+I618+I638+I648</f>
        <v>3368021</v>
      </c>
      <c r="J490" s="26"/>
    </row>
    <row r="491" spans="3:10" s="5" customFormat="1" ht="63.6" hidden="1" customHeight="1" x14ac:dyDescent="0.25">
      <c r="C491" s="68"/>
      <c r="D491" s="61"/>
      <c r="E491" s="61"/>
      <c r="F491" s="44" t="s">
        <v>71</v>
      </c>
      <c r="G491" s="46">
        <v>0</v>
      </c>
      <c r="H491" s="46">
        <v>0</v>
      </c>
      <c r="I491" s="46">
        <v>0</v>
      </c>
      <c r="J491" s="26"/>
    </row>
    <row r="492" spans="3:10" s="5" customFormat="1" ht="42.6" hidden="1" customHeight="1" x14ac:dyDescent="0.25">
      <c r="C492" s="68"/>
      <c r="D492" s="61"/>
      <c r="E492" s="61"/>
      <c r="F492" s="44" t="s">
        <v>72</v>
      </c>
      <c r="G492" s="46">
        <v>0</v>
      </c>
      <c r="H492" s="46">
        <v>0</v>
      </c>
      <c r="I492" s="46">
        <v>0</v>
      </c>
      <c r="J492" s="26"/>
    </row>
    <row r="493" spans="3:10" s="5" customFormat="1" ht="48" hidden="1" customHeight="1" x14ac:dyDescent="0.25">
      <c r="C493" s="68"/>
      <c r="D493" s="61"/>
      <c r="E493" s="61"/>
      <c r="F493" s="44" t="s">
        <v>41</v>
      </c>
      <c r="G493" s="46">
        <v>0</v>
      </c>
      <c r="H493" s="46">
        <v>0</v>
      </c>
      <c r="I493" s="46">
        <v>0</v>
      </c>
      <c r="J493" s="26" t="s">
        <v>173</v>
      </c>
    </row>
    <row r="494" spans="3:10" s="5" customFormat="1" ht="25.9" hidden="1" customHeight="1" x14ac:dyDescent="0.25">
      <c r="C494" s="68" t="s">
        <v>49</v>
      </c>
      <c r="D494" s="61" t="s">
        <v>131</v>
      </c>
      <c r="E494" s="61" t="s">
        <v>1</v>
      </c>
      <c r="F494" s="44" t="s">
        <v>69</v>
      </c>
      <c r="G494" s="46">
        <v>0</v>
      </c>
      <c r="H494" s="46">
        <v>0</v>
      </c>
      <c r="I494" s="46">
        <v>0</v>
      </c>
      <c r="J494" s="26"/>
    </row>
    <row r="495" spans="3:10" s="5" customFormat="1" ht="9.75" hidden="1" customHeight="1" x14ac:dyDescent="0.25">
      <c r="C495" s="68"/>
      <c r="D495" s="61"/>
      <c r="E495" s="61"/>
      <c r="F495" s="44" t="s">
        <v>70</v>
      </c>
      <c r="G495" s="46">
        <v>0</v>
      </c>
      <c r="H495" s="46">
        <v>0</v>
      </c>
      <c r="I495" s="46">
        <v>0</v>
      </c>
      <c r="J495" s="26"/>
    </row>
    <row r="496" spans="3:10" s="5" customFormat="1" ht="4.1500000000000004" hidden="1" customHeight="1" x14ac:dyDescent="0.25">
      <c r="C496" s="68"/>
      <c r="D496" s="61"/>
      <c r="E496" s="61"/>
      <c r="F496" s="44" t="s">
        <v>71</v>
      </c>
      <c r="G496" s="46">
        <v>0</v>
      </c>
      <c r="H496" s="46">
        <v>0</v>
      </c>
      <c r="I496" s="46">
        <v>0</v>
      </c>
      <c r="J496" s="26"/>
    </row>
    <row r="497" spans="3:10" s="5" customFormat="1" ht="61.15" hidden="1" customHeight="1" x14ac:dyDescent="0.25">
      <c r="C497" s="68"/>
      <c r="D497" s="61"/>
      <c r="E497" s="61"/>
      <c r="F497" s="44" t="s">
        <v>72</v>
      </c>
      <c r="G497" s="46">
        <v>0</v>
      </c>
      <c r="H497" s="46">
        <v>0</v>
      </c>
      <c r="I497" s="46">
        <v>0</v>
      </c>
      <c r="J497" s="26"/>
    </row>
    <row r="498" spans="3:10" s="5" customFormat="1" ht="39.6" hidden="1" customHeight="1" x14ac:dyDescent="0.25">
      <c r="C498" s="68"/>
      <c r="D498" s="61"/>
      <c r="E498" s="61"/>
      <c r="F498" s="44" t="s">
        <v>41</v>
      </c>
      <c r="G498" s="46">
        <f>G494+G495+G496+G497</f>
        <v>0</v>
      </c>
      <c r="H498" s="46">
        <f>H494+H495+H496+H497</f>
        <v>0</v>
      </c>
      <c r="I498" s="46">
        <f>I494+I495+I496+I497</f>
        <v>0</v>
      </c>
      <c r="J498" s="26" t="s">
        <v>174</v>
      </c>
    </row>
    <row r="499" spans="3:10" s="5" customFormat="1" ht="48" hidden="1" customHeight="1" x14ac:dyDescent="0.25">
      <c r="C499" s="68" t="s">
        <v>47</v>
      </c>
      <c r="D499" s="61" t="s">
        <v>115</v>
      </c>
      <c r="E499" s="61" t="s">
        <v>1</v>
      </c>
      <c r="F499" s="44" t="s">
        <v>69</v>
      </c>
      <c r="G499" s="46">
        <v>0</v>
      </c>
      <c r="H499" s="46">
        <v>0</v>
      </c>
      <c r="I499" s="46">
        <v>0</v>
      </c>
      <c r="J499" s="26"/>
    </row>
    <row r="500" spans="3:10" s="5" customFormat="1" ht="25.9" hidden="1" customHeight="1" x14ac:dyDescent="0.25">
      <c r="C500" s="68"/>
      <c r="D500" s="61"/>
      <c r="E500" s="61"/>
      <c r="F500" s="44" t="s">
        <v>70</v>
      </c>
      <c r="G500" s="46">
        <v>0</v>
      </c>
      <c r="H500" s="46">
        <v>0</v>
      </c>
      <c r="I500" s="46">
        <v>0</v>
      </c>
      <c r="J500" s="26"/>
    </row>
    <row r="501" spans="3:10" s="5" customFormat="1" ht="2.4500000000000002" hidden="1" customHeight="1" x14ac:dyDescent="0.25">
      <c r="C501" s="68"/>
      <c r="D501" s="61"/>
      <c r="E501" s="61"/>
      <c r="F501" s="44" t="s">
        <v>71</v>
      </c>
      <c r="G501" s="46">
        <v>0</v>
      </c>
      <c r="H501" s="46">
        <v>0</v>
      </c>
      <c r="I501" s="46">
        <v>0</v>
      </c>
      <c r="J501" s="26"/>
    </row>
    <row r="502" spans="3:10" s="5" customFormat="1" ht="37.15" hidden="1" customHeight="1" x14ac:dyDescent="0.25">
      <c r="C502" s="68"/>
      <c r="D502" s="61"/>
      <c r="E502" s="61"/>
      <c r="F502" s="44" t="s">
        <v>72</v>
      </c>
      <c r="G502" s="46">
        <v>0</v>
      </c>
      <c r="H502" s="46">
        <v>0</v>
      </c>
      <c r="I502" s="46">
        <v>0</v>
      </c>
      <c r="J502" s="26"/>
    </row>
    <row r="503" spans="3:10" s="5" customFormat="1" ht="61.9" hidden="1" customHeight="1" x14ac:dyDescent="0.25">
      <c r="C503" s="68"/>
      <c r="D503" s="61"/>
      <c r="E503" s="61"/>
      <c r="F503" s="44" t="s">
        <v>41</v>
      </c>
      <c r="G503" s="46">
        <f>G501</f>
        <v>0</v>
      </c>
      <c r="H503" s="46">
        <f>H501</f>
        <v>0</v>
      </c>
      <c r="I503" s="46">
        <f>I501</f>
        <v>0</v>
      </c>
      <c r="J503" s="26" t="s">
        <v>65</v>
      </c>
    </row>
    <row r="504" spans="3:10" s="5" customFormat="1" ht="43.15" hidden="1" customHeight="1" x14ac:dyDescent="0.25">
      <c r="C504" s="68" t="s">
        <v>140</v>
      </c>
      <c r="D504" s="61" t="s">
        <v>58</v>
      </c>
      <c r="E504" s="61" t="s">
        <v>1</v>
      </c>
      <c r="F504" s="44" t="s">
        <v>69</v>
      </c>
      <c r="G504" s="46">
        <v>0</v>
      </c>
      <c r="H504" s="46">
        <v>0</v>
      </c>
      <c r="I504" s="46">
        <v>0</v>
      </c>
      <c r="J504" s="26"/>
    </row>
    <row r="505" spans="3:10" s="5" customFormat="1" ht="42.6" hidden="1" customHeight="1" x14ac:dyDescent="0.25">
      <c r="C505" s="68"/>
      <c r="D505" s="61"/>
      <c r="E505" s="61"/>
      <c r="F505" s="44" t="s">
        <v>70</v>
      </c>
      <c r="G505" s="46">
        <v>0</v>
      </c>
      <c r="H505" s="46">
        <v>0</v>
      </c>
      <c r="I505" s="46">
        <v>0</v>
      </c>
      <c r="J505" s="26"/>
    </row>
    <row r="506" spans="3:10" s="5" customFormat="1" ht="23.45" hidden="1" customHeight="1" x14ac:dyDescent="0.25">
      <c r="C506" s="68"/>
      <c r="D506" s="61"/>
      <c r="E506" s="61"/>
      <c r="F506" s="44" t="s">
        <v>71</v>
      </c>
      <c r="G506" s="46">
        <v>0</v>
      </c>
      <c r="H506" s="46">
        <v>0</v>
      </c>
      <c r="I506" s="46">
        <v>0</v>
      </c>
      <c r="J506" s="26"/>
    </row>
    <row r="507" spans="3:10" s="5" customFormat="1" ht="28.9" hidden="1" customHeight="1" x14ac:dyDescent="0.25">
      <c r="C507" s="68"/>
      <c r="D507" s="61"/>
      <c r="E507" s="61"/>
      <c r="F507" s="44" t="s">
        <v>72</v>
      </c>
      <c r="G507" s="46">
        <v>0</v>
      </c>
      <c r="H507" s="46">
        <v>0</v>
      </c>
      <c r="I507" s="46">
        <v>0</v>
      </c>
      <c r="J507" s="26"/>
    </row>
    <row r="508" spans="3:10" s="5" customFormat="1" ht="25.15" hidden="1" customHeight="1" x14ac:dyDescent="0.25">
      <c r="C508" s="68"/>
      <c r="D508" s="61"/>
      <c r="E508" s="61"/>
      <c r="F508" s="44" t="s">
        <v>41</v>
      </c>
      <c r="G508" s="46">
        <f>G504+G505+G506+G507</f>
        <v>0</v>
      </c>
      <c r="H508" s="46">
        <f>H504+H505+H506+H507</f>
        <v>0</v>
      </c>
      <c r="I508" s="46">
        <f>I504+I505+I506+I507</f>
        <v>0</v>
      </c>
      <c r="J508" s="26" t="s">
        <v>175</v>
      </c>
    </row>
    <row r="509" spans="3:10" s="5" customFormat="1" ht="25.15" hidden="1" customHeight="1" x14ac:dyDescent="0.25">
      <c r="C509" s="68" t="s">
        <v>141</v>
      </c>
      <c r="D509" s="61" t="s">
        <v>99</v>
      </c>
      <c r="E509" s="61" t="s">
        <v>1</v>
      </c>
      <c r="F509" s="44" t="s">
        <v>69</v>
      </c>
      <c r="G509" s="46">
        <v>0</v>
      </c>
      <c r="H509" s="46">
        <v>0</v>
      </c>
      <c r="I509" s="46">
        <v>0</v>
      </c>
      <c r="J509" s="26"/>
    </row>
    <row r="510" spans="3:10" s="5" customFormat="1" ht="12.6" hidden="1" customHeight="1" x14ac:dyDescent="0.25">
      <c r="C510" s="68"/>
      <c r="D510" s="61"/>
      <c r="E510" s="61"/>
      <c r="F510" s="44" t="s">
        <v>70</v>
      </c>
      <c r="G510" s="46">
        <v>0</v>
      </c>
      <c r="H510" s="46">
        <v>0</v>
      </c>
      <c r="I510" s="46">
        <v>0</v>
      </c>
      <c r="J510" s="26"/>
    </row>
    <row r="511" spans="3:10" s="5" customFormat="1" ht="13.15" hidden="1" customHeight="1" x14ac:dyDescent="0.25">
      <c r="C511" s="68"/>
      <c r="D511" s="61"/>
      <c r="E511" s="61"/>
      <c r="F511" s="44" t="s">
        <v>71</v>
      </c>
      <c r="G511" s="46">
        <v>0</v>
      </c>
      <c r="H511" s="46">
        <v>0</v>
      </c>
      <c r="I511" s="46">
        <v>0</v>
      </c>
      <c r="J511" s="26"/>
    </row>
    <row r="512" spans="3:10" s="5" customFormat="1" ht="3.6" hidden="1" customHeight="1" x14ac:dyDescent="0.25">
      <c r="C512" s="68"/>
      <c r="D512" s="61"/>
      <c r="E512" s="61"/>
      <c r="F512" s="44" t="s">
        <v>72</v>
      </c>
      <c r="G512" s="46">
        <v>0</v>
      </c>
      <c r="H512" s="46">
        <v>0</v>
      </c>
      <c r="I512" s="46">
        <v>0</v>
      </c>
      <c r="J512" s="26"/>
    </row>
    <row r="513" spans="3:10" s="5" customFormat="1" ht="40.15" hidden="1" customHeight="1" x14ac:dyDescent="0.25">
      <c r="C513" s="68"/>
      <c r="D513" s="61"/>
      <c r="E513" s="61"/>
      <c r="F513" s="44" t="s">
        <v>41</v>
      </c>
      <c r="G513" s="46">
        <f>G509+G510+G511+G512</f>
        <v>0</v>
      </c>
      <c r="H513" s="46">
        <f>H509+H510+H511+H512</f>
        <v>0</v>
      </c>
      <c r="I513" s="46">
        <f>I509+I510+I511+I512</f>
        <v>0</v>
      </c>
      <c r="J513" s="26" t="s">
        <v>66</v>
      </c>
    </row>
    <row r="514" spans="3:10" s="5" customFormat="1" ht="37.15" hidden="1" customHeight="1" x14ac:dyDescent="0.25">
      <c r="C514" s="104">
        <v>13</v>
      </c>
      <c r="D514" s="61" t="s">
        <v>26</v>
      </c>
      <c r="E514" s="61" t="s">
        <v>1</v>
      </c>
      <c r="F514" s="44" t="s">
        <v>69</v>
      </c>
      <c r="G514" s="46">
        <f t="shared" ref="G514:H514" si="15">G520+G525+G530</f>
        <v>0</v>
      </c>
      <c r="H514" s="46">
        <f t="shared" si="15"/>
        <v>0</v>
      </c>
      <c r="I514" s="46">
        <f t="shared" ref="I514:I515" si="16">I520+I525+I530</f>
        <v>0</v>
      </c>
      <c r="J514" s="26"/>
    </row>
    <row r="515" spans="3:10" s="5" customFormat="1" ht="40.9" hidden="1" customHeight="1" x14ac:dyDescent="0.25">
      <c r="C515" s="104"/>
      <c r="D515" s="61"/>
      <c r="E515" s="61"/>
      <c r="F515" s="44" t="s">
        <v>70</v>
      </c>
      <c r="G515" s="46">
        <f t="shared" ref="G515:H515" si="17">G521+G526+G531</f>
        <v>0</v>
      </c>
      <c r="H515" s="46">
        <f t="shared" si="17"/>
        <v>0</v>
      </c>
      <c r="I515" s="46">
        <f t="shared" si="16"/>
        <v>0</v>
      </c>
      <c r="J515" s="26"/>
    </row>
    <row r="516" spans="3:10" s="5" customFormat="1" ht="52.15" hidden="1" customHeight="1" x14ac:dyDescent="0.25">
      <c r="C516" s="104"/>
      <c r="D516" s="61"/>
      <c r="E516" s="61"/>
      <c r="F516" s="44" t="s">
        <v>71</v>
      </c>
      <c r="G516" s="46">
        <v>0</v>
      </c>
      <c r="H516" s="46">
        <v>0</v>
      </c>
      <c r="I516" s="46">
        <v>0</v>
      </c>
      <c r="J516" s="26"/>
    </row>
    <row r="517" spans="3:10" s="5" customFormat="1" ht="27.6" hidden="1" customHeight="1" x14ac:dyDescent="0.25">
      <c r="C517" s="104"/>
      <c r="D517" s="61"/>
      <c r="E517" s="61"/>
      <c r="F517" s="44" t="s">
        <v>72</v>
      </c>
      <c r="G517" s="46">
        <v>0</v>
      </c>
      <c r="H517" s="46">
        <v>0</v>
      </c>
      <c r="I517" s="46">
        <v>0</v>
      </c>
      <c r="J517" s="26"/>
    </row>
    <row r="518" spans="3:10" s="5" customFormat="1" ht="24.6" hidden="1" customHeight="1" x14ac:dyDescent="0.25">
      <c r="C518" s="104"/>
      <c r="D518" s="61"/>
      <c r="E518" s="61"/>
      <c r="F518" s="44" t="s">
        <v>41</v>
      </c>
      <c r="G518" s="46">
        <f>G514+G515+G516+G517</f>
        <v>0</v>
      </c>
      <c r="H518" s="46">
        <f>H514+H515+H516+H517</f>
        <v>0</v>
      </c>
      <c r="I518" s="46">
        <f>I514+I515+I516+I517</f>
        <v>0</v>
      </c>
      <c r="J518" s="26" t="s">
        <v>85</v>
      </c>
    </row>
    <row r="519" spans="3:10" s="5" customFormat="1" ht="12" hidden="1" customHeight="1" x14ac:dyDescent="0.25">
      <c r="C519" s="59" t="s">
        <v>25</v>
      </c>
      <c r="D519" s="42" t="s">
        <v>26</v>
      </c>
      <c r="E519" s="44"/>
      <c r="F519" s="44"/>
      <c r="G519" s="46">
        <f>G524+G529+G534</f>
        <v>0</v>
      </c>
      <c r="H519" s="46">
        <f>H524+H529+H534</f>
        <v>0</v>
      </c>
      <c r="I519" s="46">
        <f>I524+I529+I534</f>
        <v>0</v>
      </c>
      <c r="J519" s="26"/>
    </row>
    <row r="520" spans="3:10" s="5" customFormat="1" ht="18.600000000000001" hidden="1" customHeight="1" x14ac:dyDescent="0.25">
      <c r="C520" s="68" t="s">
        <v>44</v>
      </c>
      <c r="D520" s="61" t="s">
        <v>27</v>
      </c>
      <c r="E520" s="61" t="s">
        <v>1</v>
      </c>
      <c r="F520" s="48" t="s">
        <v>37</v>
      </c>
      <c r="G520" s="46">
        <v>0</v>
      </c>
      <c r="H520" s="46">
        <v>0</v>
      </c>
      <c r="I520" s="46">
        <v>0</v>
      </c>
      <c r="J520" s="26"/>
    </row>
    <row r="521" spans="3:10" s="5" customFormat="1" ht="57.6" hidden="1" customHeight="1" x14ac:dyDescent="0.25">
      <c r="C521" s="68"/>
      <c r="D521" s="61"/>
      <c r="E521" s="61"/>
      <c r="F521" s="44" t="s">
        <v>38</v>
      </c>
      <c r="G521" s="46">
        <v>0</v>
      </c>
      <c r="H521" s="46">
        <v>0</v>
      </c>
      <c r="I521" s="46">
        <v>0</v>
      </c>
      <c r="J521" s="26"/>
    </row>
    <row r="522" spans="3:10" s="5" customFormat="1" ht="57.6" hidden="1" customHeight="1" x14ac:dyDescent="0.25">
      <c r="C522" s="68"/>
      <c r="D522" s="61"/>
      <c r="E522" s="61"/>
      <c r="F522" s="44" t="s">
        <v>39</v>
      </c>
      <c r="G522" s="46">
        <v>0</v>
      </c>
      <c r="H522" s="46">
        <v>0</v>
      </c>
      <c r="I522" s="46">
        <v>0</v>
      </c>
      <c r="J522" s="26"/>
    </row>
    <row r="523" spans="3:10" s="5" customFormat="1" ht="42.6" hidden="1" customHeight="1" x14ac:dyDescent="0.25">
      <c r="C523" s="68"/>
      <c r="D523" s="61"/>
      <c r="E523" s="61"/>
      <c r="F523" s="44" t="s">
        <v>40</v>
      </c>
      <c r="G523" s="46">
        <v>0</v>
      </c>
      <c r="H523" s="46">
        <v>0</v>
      </c>
      <c r="I523" s="46">
        <v>0</v>
      </c>
      <c r="J523" s="26"/>
    </row>
    <row r="524" spans="3:10" s="5" customFormat="1" ht="6" hidden="1" customHeight="1" x14ac:dyDescent="0.25">
      <c r="C524" s="68"/>
      <c r="D524" s="61"/>
      <c r="E524" s="61"/>
      <c r="F524" s="44" t="s">
        <v>41</v>
      </c>
      <c r="G524" s="46">
        <f>G520+G521+G522+G523</f>
        <v>0</v>
      </c>
      <c r="H524" s="46">
        <f>H520+H521+H522+H523</f>
        <v>0</v>
      </c>
      <c r="I524" s="46">
        <f>I520+I521+I522+I523</f>
        <v>0</v>
      </c>
      <c r="J524" s="26"/>
    </row>
    <row r="525" spans="3:10" s="5" customFormat="1" ht="33" hidden="1" customHeight="1" x14ac:dyDescent="0.25">
      <c r="C525" s="68" t="s">
        <v>45</v>
      </c>
      <c r="D525" s="61" t="s">
        <v>75</v>
      </c>
      <c r="E525" s="61" t="s">
        <v>1</v>
      </c>
      <c r="F525" s="44" t="s">
        <v>69</v>
      </c>
      <c r="G525" s="46">
        <v>0</v>
      </c>
      <c r="H525" s="46">
        <v>0</v>
      </c>
      <c r="I525" s="46">
        <v>0</v>
      </c>
      <c r="J525" s="26"/>
    </row>
    <row r="526" spans="3:10" s="5" customFormat="1" ht="39.75" hidden="1" customHeight="1" x14ac:dyDescent="0.25">
      <c r="C526" s="68"/>
      <c r="D526" s="61"/>
      <c r="E526" s="61"/>
      <c r="F526" s="44" t="s">
        <v>70</v>
      </c>
      <c r="G526" s="46">
        <v>0</v>
      </c>
      <c r="H526" s="46">
        <v>0</v>
      </c>
      <c r="I526" s="46">
        <v>0</v>
      </c>
      <c r="J526" s="26"/>
    </row>
    <row r="527" spans="3:10" s="5" customFormat="1" ht="47.25" hidden="1" customHeight="1" x14ac:dyDescent="0.25">
      <c r="C527" s="68"/>
      <c r="D527" s="61"/>
      <c r="E527" s="61"/>
      <c r="F527" s="44" t="s">
        <v>71</v>
      </c>
      <c r="G527" s="46">
        <v>0</v>
      </c>
      <c r="H527" s="46">
        <v>0</v>
      </c>
      <c r="I527" s="46">
        <v>0</v>
      </c>
      <c r="J527" s="26"/>
    </row>
    <row r="528" spans="3:10" s="5" customFormat="1" ht="62.25" hidden="1" customHeight="1" x14ac:dyDescent="0.25">
      <c r="C528" s="68"/>
      <c r="D528" s="61"/>
      <c r="E528" s="61"/>
      <c r="F528" s="44" t="s">
        <v>72</v>
      </c>
      <c r="G528" s="46">
        <v>0</v>
      </c>
      <c r="H528" s="46">
        <v>0</v>
      </c>
      <c r="I528" s="46">
        <v>0</v>
      </c>
      <c r="J528" s="26"/>
    </row>
    <row r="529" spans="3:10" s="5" customFormat="1" ht="31.5" hidden="1" customHeight="1" x14ac:dyDescent="0.25">
      <c r="C529" s="68"/>
      <c r="D529" s="61"/>
      <c r="E529" s="61"/>
      <c r="F529" s="44" t="s">
        <v>41</v>
      </c>
      <c r="G529" s="46">
        <f>G525+G526+G527+G528</f>
        <v>0</v>
      </c>
      <c r="H529" s="46">
        <f>H525+H526+H527+H528</f>
        <v>0</v>
      </c>
      <c r="I529" s="46">
        <f>I525+I526+I527+I528</f>
        <v>0</v>
      </c>
      <c r="J529" s="26" t="s">
        <v>85</v>
      </c>
    </row>
    <row r="530" spans="3:10" s="5" customFormat="1" ht="57" hidden="1" customHeight="1" x14ac:dyDescent="0.25">
      <c r="C530" s="68"/>
      <c r="D530" s="61" t="s">
        <v>42</v>
      </c>
      <c r="E530" s="61" t="s">
        <v>1</v>
      </c>
      <c r="F530" s="48" t="s">
        <v>37</v>
      </c>
      <c r="G530" s="46">
        <v>0</v>
      </c>
      <c r="H530" s="46">
        <v>0</v>
      </c>
      <c r="I530" s="46">
        <v>0</v>
      </c>
      <c r="J530" s="26"/>
    </row>
    <row r="531" spans="3:10" s="5" customFormat="1" ht="57" hidden="1" customHeight="1" x14ac:dyDescent="0.25">
      <c r="C531" s="68"/>
      <c r="D531" s="61"/>
      <c r="E531" s="61"/>
      <c r="F531" s="44" t="s">
        <v>38</v>
      </c>
      <c r="G531" s="46">
        <v>0</v>
      </c>
      <c r="H531" s="46">
        <v>0</v>
      </c>
      <c r="I531" s="46">
        <v>0</v>
      </c>
      <c r="J531" s="26"/>
    </row>
    <row r="532" spans="3:10" s="5" customFormat="1" ht="57" hidden="1" customHeight="1" x14ac:dyDescent="0.25">
      <c r="C532" s="68"/>
      <c r="D532" s="61"/>
      <c r="E532" s="61"/>
      <c r="F532" s="44" t="s">
        <v>39</v>
      </c>
      <c r="G532" s="46">
        <v>0</v>
      </c>
      <c r="H532" s="46">
        <v>0</v>
      </c>
      <c r="I532" s="46">
        <v>0</v>
      </c>
      <c r="J532" s="26"/>
    </row>
    <row r="533" spans="3:10" s="5" customFormat="1" ht="37.5" hidden="1" customHeight="1" x14ac:dyDescent="0.25">
      <c r="C533" s="68"/>
      <c r="D533" s="61"/>
      <c r="E533" s="61"/>
      <c r="F533" s="44" t="s">
        <v>40</v>
      </c>
      <c r="G533" s="41">
        <v>0</v>
      </c>
      <c r="H533" s="41">
        <v>0</v>
      </c>
      <c r="I533" s="41">
        <v>0</v>
      </c>
      <c r="J533" s="26"/>
    </row>
    <row r="534" spans="3:10" s="5" customFormat="1" ht="15" hidden="1" customHeight="1" x14ac:dyDescent="0.25">
      <c r="C534" s="68"/>
      <c r="D534" s="61"/>
      <c r="E534" s="61"/>
      <c r="F534" s="87" t="s">
        <v>41</v>
      </c>
      <c r="G534" s="86">
        <f>G530+G531+G532+G533</f>
        <v>0</v>
      </c>
      <c r="H534" s="86">
        <f>H530+H531+H532+H533</f>
        <v>0</v>
      </c>
      <c r="I534" s="86">
        <f>I530+I531+I532+I533</f>
        <v>0</v>
      </c>
      <c r="J534" s="85"/>
    </row>
    <row r="535" spans="3:10" s="5" customFormat="1" ht="15.75" hidden="1" customHeight="1" x14ac:dyDescent="0.25">
      <c r="C535" s="68"/>
      <c r="D535" s="61"/>
      <c r="E535" s="61"/>
      <c r="F535" s="87"/>
      <c r="G535" s="86"/>
      <c r="H535" s="86"/>
      <c r="I535" s="86"/>
      <c r="J535" s="85"/>
    </row>
    <row r="536" spans="3:10" s="5" customFormat="1" ht="57" hidden="1" customHeight="1" x14ac:dyDescent="0.25">
      <c r="C536" s="68" t="s">
        <v>46</v>
      </c>
      <c r="D536" s="61" t="s">
        <v>28</v>
      </c>
      <c r="E536" s="61" t="s">
        <v>1</v>
      </c>
      <c r="F536" s="44" t="s">
        <v>69</v>
      </c>
      <c r="G536" s="46">
        <f>G542+G582</f>
        <v>0</v>
      </c>
      <c r="H536" s="46">
        <f>H542+H582</f>
        <v>0</v>
      </c>
      <c r="I536" s="46">
        <f>I542+I582</f>
        <v>0</v>
      </c>
      <c r="J536" s="26"/>
    </row>
    <row r="537" spans="3:10" s="5" customFormat="1" ht="57" hidden="1" customHeight="1" x14ac:dyDescent="0.25">
      <c r="C537" s="68"/>
      <c r="D537" s="61"/>
      <c r="E537" s="61"/>
      <c r="F537" s="44" t="s">
        <v>70</v>
      </c>
      <c r="G537" s="46">
        <v>0</v>
      </c>
      <c r="H537" s="46">
        <v>0</v>
      </c>
      <c r="I537" s="46">
        <v>0</v>
      </c>
      <c r="J537" s="26"/>
    </row>
    <row r="538" spans="3:10" s="5" customFormat="1" ht="38.25" hidden="1" customHeight="1" x14ac:dyDescent="0.25">
      <c r="C538" s="68"/>
      <c r="D538" s="61"/>
      <c r="E538" s="61"/>
      <c r="F538" s="44" t="s">
        <v>71</v>
      </c>
      <c r="G538" s="46">
        <f>G544+G584</f>
        <v>0</v>
      </c>
      <c r="H538" s="46">
        <f>H544+H584</f>
        <v>0</v>
      </c>
      <c r="I538" s="46">
        <f>I544+I584</f>
        <v>0</v>
      </c>
      <c r="J538" s="26"/>
    </row>
    <row r="539" spans="3:10" s="5" customFormat="1" ht="38.25" hidden="1" customHeight="1" x14ac:dyDescent="0.25">
      <c r="C539" s="68"/>
      <c r="D539" s="61"/>
      <c r="E539" s="61"/>
      <c r="F539" s="44" t="s">
        <v>72</v>
      </c>
      <c r="G539" s="46">
        <v>0</v>
      </c>
      <c r="H539" s="46">
        <v>0</v>
      </c>
      <c r="I539" s="46">
        <v>0</v>
      </c>
      <c r="J539" s="26"/>
    </row>
    <row r="540" spans="3:10" s="5" customFormat="1" ht="21" hidden="1" customHeight="1" x14ac:dyDescent="0.25">
      <c r="C540" s="68"/>
      <c r="D540" s="61"/>
      <c r="E540" s="61"/>
      <c r="F540" s="44" t="s">
        <v>41</v>
      </c>
      <c r="G540" s="46">
        <f>G536+G537+G538+G539</f>
        <v>0</v>
      </c>
      <c r="H540" s="46">
        <f>H536+H537+H538+H539</f>
        <v>0</v>
      </c>
      <c r="I540" s="46">
        <f>I536+I537+I538+I539</f>
        <v>0</v>
      </c>
      <c r="J540" s="26" t="s">
        <v>86</v>
      </c>
    </row>
    <row r="541" spans="3:10" s="5" customFormat="1" ht="75.75" hidden="1" customHeight="1" x14ac:dyDescent="0.25">
      <c r="C541" s="58"/>
      <c r="D541" s="42" t="s">
        <v>28</v>
      </c>
      <c r="E541" s="44"/>
      <c r="F541" s="44"/>
      <c r="G541" s="46">
        <f>G546</f>
        <v>0</v>
      </c>
      <c r="H541" s="46">
        <f>H546</f>
        <v>0</v>
      </c>
      <c r="I541" s="46">
        <f>I546</f>
        <v>0</v>
      </c>
      <c r="J541" s="26"/>
    </row>
    <row r="542" spans="3:10" s="5" customFormat="1" ht="57" hidden="1" customHeight="1" x14ac:dyDescent="0.25">
      <c r="C542" s="68" t="s">
        <v>47</v>
      </c>
      <c r="D542" s="61" t="s">
        <v>60</v>
      </c>
      <c r="E542" s="61" t="s">
        <v>1</v>
      </c>
      <c r="F542" s="44" t="s">
        <v>69</v>
      </c>
      <c r="G542" s="46">
        <v>0</v>
      </c>
      <c r="H542" s="46">
        <v>0</v>
      </c>
      <c r="I542" s="46">
        <v>0</v>
      </c>
      <c r="J542" s="26"/>
    </row>
    <row r="543" spans="3:10" s="5" customFormat="1" ht="57" hidden="1" customHeight="1" x14ac:dyDescent="0.25">
      <c r="C543" s="68"/>
      <c r="D543" s="61"/>
      <c r="E543" s="61"/>
      <c r="F543" s="44" t="s">
        <v>70</v>
      </c>
      <c r="G543" s="46">
        <v>0</v>
      </c>
      <c r="H543" s="46">
        <v>0</v>
      </c>
      <c r="I543" s="46">
        <v>0</v>
      </c>
      <c r="J543" s="26"/>
    </row>
    <row r="544" spans="3:10" s="5" customFormat="1" ht="38.25" hidden="1" customHeight="1" x14ac:dyDescent="0.25">
      <c r="C544" s="68"/>
      <c r="D544" s="61"/>
      <c r="E544" s="61"/>
      <c r="F544" s="44" t="s">
        <v>71</v>
      </c>
      <c r="G544" s="46">
        <v>0</v>
      </c>
      <c r="H544" s="46">
        <v>0</v>
      </c>
      <c r="I544" s="46">
        <v>0</v>
      </c>
      <c r="J544" s="26"/>
    </row>
    <row r="545" spans="3:10" s="5" customFormat="1" ht="38.25" hidden="1" customHeight="1" x14ac:dyDescent="0.25">
      <c r="C545" s="68"/>
      <c r="D545" s="61"/>
      <c r="E545" s="61"/>
      <c r="F545" s="44" t="s">
        <v>72</v>
      </c>
      <c r="G545" s="46">
        <v>0</v>
      </c>
      <c r="H545" s="46">
        <v>0</v>
      </c>
      <c r="I545" s="46">
        <v>0</v>
      </c>
      <c r="J545" s="26"/>
    </row>
    <row r="546" spans="3:10" s="5" customFormat="1" ht="21" hidden="1" customHeight="1" x14ac:dyDescent="0.25">
      <c r="C546" s="68"/>
      <c r="D546" s="61"/>
      <c r="E546" s="61"/>
      <c r="F546" s="44" t="s">
        <v>41</v>
      </c>
      <c r="G546" s="46">
        <f>G542+G543+G544+G545</f>
        <v>0</v>
      </c>
      <c r="H546" s="46">
        <f>H542+H543+H544+H545</f>
        <v>0</v>
      </c>
      <c r="I546" s="46">
        <f>I542+I543+I544+I545</f>
        <v>0</v>
      </c>
      <c r="J546" s="26" t="s">
        <v>87</v>
      </c>
    </row>
    <row r="547" spans="3:10" s="5" customFormat="1" ht="57" hidden="1" customHeight="1" x14ac:dyDescent="0.25">
      <c r="C547" s="58"/>
      <c r="D547" s="61" t="s">
        <v>8</v>
      </c>
      <c r="E547" s="81" t="s">
        <v>1</v>
      </c>
      <c r="F547" s="44" t="s">
        <v>2</v>
      </c>
      <c r="G547" s="46"/>
      <c r="H547" s="46"/>
      <c r="I547" s="46"/>
      <c r="J547" s="26"/>
    </row>
    <row r="548" spans="3:10" s="5" customFormat="1" ht="57" hidden="1" customHeight="1" x14ac:dyDescent="0.25">
      <c r="C548" s="58"/>
      <c r="D548" s="61"/>
      <c r="E548" s="81"/>
      <c r="F548" s="44" t="s">
        <v>3</v>
      </c>
      <c r="G548" s="46"/>
      <c r="H548" s="46"/>
      <c r="I548" s="46"/>
      <c r="J548" s="26"/>
    </row>
    <row r="549" spans="3:10" s="5" customFormat="1" ht="57" hidden="1" customHeight="1" x14ac:dyDescent="0.25">
      <c r="C549" s="58"/>
      <c r="D549" s="61"/>
      <c r="E549" s="81"/>
      <c r="F549" s="44" t="s">
        <v>4</v>
      </c>
      <c r="G549" s="46"/>
      <c r="H549" s="46"/>
      <c r="I549" s="46"/>
      <c r="J549" s="26"/>
    </row>
    <row r="550" spans="3:10" s="5" customFormat="1" ht="38.25" hidden="1" customHeight="1" x14ac:dyDescent="0.25">
      <c r="C550" s="58"/>
      <c r="D550" s="61"/>
      <c r="E550" s="81"/>
      <c r="F550" s="44" t="s">
        <v>5</v>
      </c>
      <c r="G550" s="46"/>
      <c r="H550" s="46"/>
      <c r="I550" s="46"/>
      <c r="J550" s="26"/>
    </row>
    <row r="551" spans="3:10" s="5" customFormat="1" ht="38.25" hidden="1" customHeight="1" x14ac:dyDescent="0.25">
      <c r="C551" s="58"/>
      <c r="D551" s="61"/>
      <c r="E551" s="81"/>
      <c r="F551" s="44" t="s">
        <v>6</v>
      </c>
      <c r="G551" s="46"/>
      <c r="H551" s="46"/>
      <c r="I551" s="46"/>
      <c r="J551" s="26"/>
    </row>
    <row r="552" spans="3:10" s="5" customFormat="1" ht="57" hidden="1" customHeight="1" x14ac:dyDescent="0.25">
      <c r="C552" s="58"/>
      <c r="D552" s="61"/>
      <c r="E552" s="81"/>
      <c r="F552" s="44" t="s">
        <v>3</v>
      </c>
      <c r="G552" s="46">
        <v>0</v>
      </c>
      <c r="H552" s="46">
        <v>0</v>
      </c>
      <c r="I552" s="46">
        <v>0</v>
      </c>
      <c r="J552" s="26"/>
    </row>
    <row r="553" spans="3:10" s="5" customFormat="1" ht="57" hidden="1" customHeight="1" x14ac:dyDescent="0.25">
      <c r="C553" s="58"/>
      <c r="D553" s="61"/>
      <c r="E553" s="81"/>
      <c r="F553" s="44" t="s">
        <v>4</v>
      </c>
      <c r="G553" s="46">
        <v>0</v>
      </c>
      <c r="H553" s="46">
        <v>0</v>
      </c>
      <c r="I553" s="46">
        <v>0</v>
      </c>
      <c r="J553" s="26"/>
    </row>
    <row r="554" spans="3:10" s="5" customFormat="1" ht="6.75" hidden="1" customHeight="1" x14ac:dyDescent="0.25">
      <c r="C554" s="58"/>
      <c r="D554" s="61"/>
      <c r="E554" s="81"/>
      <c r="F554" s="44" t="s">
        <v>5</v>
      </c>
      <c r="G554" s="46">
        <v>0</v>
      </c>
      <c r="H554" s="46">
        <v>0</v>
      </c>
      <c r="I554" s="46">
        <v>0</v>
      </c>
      <c r="J554" s="26"/>
    </row>
    <row r="555" spans="3:10" s="5" customFormat="1" ht="38.25" hidden="1" customHeight="1" x14ac:dyDescent="0.25">
      <c r="C555" s="58"/>
      <c r="D555" s="61"/>
      <c r="E555" s="81"/>
      <c r="F555" s="44" t="s">
        <v>6</v>
      </c>
      <c r="G555" s="46" t="e">
        <f>#REF!+G552+G553+G554</f>
        <v>#REF!</v>
      </c>
      <c r="H555" s="46" t="e">
        <f>#REF!+H552+H553+H554</f>
        <v>#REF!</v>
      </c>
      <c r="I555" s="46" t="e">
        <f>#REF!+I552+I553+I554</f>
        <v>#REF!</v>
      </c>
      <c r="J555" s="26"/>
    </row>
    <row r="556" spans="3:10" s="5" customFormat="1" ht="57" hidden="1" customHeight="1" x14ac:dyDescent="0.25">
      <c r="C556" s="58"/>
      <c r="D556" s="61" t="s">
        <v>9</v>
      </c>
      <c r="E556" s="81" t="s">
        <v>1</v>
      </c>
      <c r="F556" s="44" t="s">
        <v>2</v>
      </c>
      <c r="G556" s="46"/>
      <c r="H556" s="46"/>
      <c r="I556" s="46"/>
      <c r="J556" s="26"/>
    </row>
    <row r="557" spans="3:10" s="5" customFormat="1" ht="57" hidden="1" customHeight="1" x14ac:dyDescent="0.25">
      <c r="C557" s="58"/>
      <c r="D557" s="61"/>
      <c r="E557" s="81"/>
      <c r="F557" s="44" t="s">
        <v>3</v>
      </c>
      <c r="G557" s="46"/>
      <c r="H557" s="46"/>
      <c r="I557" s="46"/>
      <c r="J557" s="26"/>
    </row>
    <row r="558" spans="3:10" s="5" customFormat="1" ht="57" hidden="1" customHeight="1" x14ac:dyDescent="0.25">
      <c r="C558" s="58"/>
      <c r="D558" s="61"/>
      <c r="E558" s="81"/>
      <c r="F558" s="44" t="s">
        <v>4</v>
      </c>
      <c r="G558" s="46"/>
      <c r="H558" s="46"/>
      <c r="I558" s="46"/>
      <c r="J558" s="26"/>
    </row>
    <row r="559" spans="3:10" s="5" customFormat="1" ht="38.25" hidden="1" customHeight="1" x14ac:dyDescent="0.25">
      <c r="C559" s="58"/>
      <c r="D559" s="61"/>
      <c r="E559" s="81"/>
      <c r="F559" s="44" t="s">
        <v>5</v>
      </c>
      <c r="G559" s="46"/>
      <c r="H559" s="46"/>
      <c r="I559" s="46"/>
      <c r="J559" s="26"/>
    </row>
    <row r="560" spans="3:10" s="5" customFormat="1" ht="38.25" hidden="1" customHeight="1" x14ac:dyDescent="0.25">
      <c r="C560" s="58"/>
      <c r="D560" s="61"/>
      <c r="E560" s="81"/>
      <c r="F560" s="44" t="s">
        <v>6</v>
      </c>
      <c r="G560" s="46">
        <f>G556+G557+G558+G559</f>
        <v>0</v>
      </c>
      <c r="H560" s="46">
        <f>H556+H557+H558+H559</f>
        <v>0</v>
      </c>
      <c r="I560" s="46">
        <f>I556+I557+I558+I559</f>
        <v>0</v>
      </c>
      <c r="J560" s="26"/>
    </row>
    <row r="561" spans="3:10" s="5" customFormat="1" ht="15" hidden="1" customHeight="1" x14ac:dyDescent="0.25">
      <c r="C561" s="58"/>
      <c r="D561" s="61" t="s">
        <v>10</v>
      </c>
      <c r="E561" s="81" t="s">
        <v>1</v>
      </c>
      <c r="F561" s="44" t="s">
        <v>2</v>
      </c>
      <c r="G561" s="46">
        <v>0</v>
      </c>
      <c r="H561" s="46">
        <v>0</v>
      </c>
      <c r="I561" s="46">
        <v>0</v>
      </c>
      <c r="J561" s="26"/>
    </row>
    <row r="562" spans="3:10" s="5" customFormat="1" ht="57" hidden="1" customHeight="1" x14ac:dyDescent="0.25">
      <c r="C562" s="58"/>
      <c r="D562" s="61"/>
      <c r="E562" s="81"/>
      <c r="F562" s="44" t="s">
        <v>3</v>
      </c>
      <c r="G562" s="46">
        <v>0</v>
      </c>
      <c r="H562" s="46">
        <v>0</v>
      </c>
      <c r="I562" s="46">
        <v>0</v>
      </c>
      <c r="J562" s="26"/>
    </row>
    <row r="563" spans="3:10" s="5" customFormat="1" ht="57" hidden="1" customHeight="1" x14ac:dyDescent="0.25">
      <c r="C563" s="58"/>
      <c r="D563" s="61"/>
      <c r="E563" s="81"/>
      <c r="F563" s="44" t="s">
        <v>4</v>
      </c>
      <c r="G563" s="46">
        <v>0</v>
      </c>
      <c r="H563" s="46">
        <v>0</v>
      </c>
      <c r="I563" s="46">
        <v>0</v>
      </c>
      <c r="J563" s="26"/>
    </row>
    <row r="564" spans="3:10" s="5" customFormat="1" ht="38.25" hidden="1" customHeight="1" x14ac:dyDescent="0.25">
      <c r="C564" s="58"/>
      <c r="D564" s="61"/>
      <c r="E564" s="81"/>
      <c r="F564" s="44" t="s">
        <v>5</v>
      </c>
      <c r="G564" s="46">
        <v>0</v>
      </c>
      <c r="H564" s="46">
        <v>0</v>
      </c>
      <c r="I564" s="46">
        <v>0</v>
      </c>
      <c r="J564" s="26"/>
    </row>
    <row r="565" spans="3:10" s="5" customFormat="1" ht="20.25" hidden="1" customHeight="1" x14ac:dyDescent="0.25">
      <c r="C565" s="58"/>
      <c r="D565" s="61"/>
      <c r="E565" s="81"/>
      <c r="F565" s="44" t="s">
        <v>6</v>
      </c>
      <c r="G565" s="46">
        <f>G561+G562+G563+G564</f>
        <v>0</v>
      </c>
      <c r="H565" s="46">
        <f>H561+H562+H563+H564</f>
        <v>0</v>
      </c>
      <c r="I565" s="46">
        <f>I561+I562+I563+I564</f>
        <v>0</v>
      </c>
      <c r="J565" s="26"/>
    </row>
    <row r="566" spans="3:10" s="5" customFormat="1" ht="9.75" hidden="1" customHeight="1" x14ac:dyDescent="0.25">
      <c r="C566" s="58"/>
      <c r="D566" s="61" t="s">
        <v>11</v>
      </c>
      <c r="E566" s="81" t="s">
        <v>1</v>
      </c>
      <c r="F566" s="44" t="s">
        <v>2</v>
      </c>
      <c r="G566" s="46">
        <v>0</v>
      </c>
      <c r="H566" s="46">
        <v>0</v>
      </c>
      <c r="I566" s="46">
        <v>0</v>
      </c>
      <c r="J566" s="26"/>
    </row>
    <row r="567" spans="3:10" s="5" customFormat="1" ht="32.25" hidden="1" customHeight="1" x14ac:dyDescent="0.25">
      <c r="C567" s="58"/>
      <c r="D567" s="61"/>
      <c r="E567" s="81"/>
      <c r="F567" s="44" t="s">
        <v>3</v>
      </c>
      <c r="G567" s="46">
        <v>0</v>
      </c>
      <c r="H567" s="46">
        <v>0</v>
      </c>
      <c r="I567" s="46">
        <v>0</v>
      </c>
      <c r="J567" s="26"/>
    </row>
    <row r="568" spans="3:10" s="5" customFormat="1" ht="40.5" hidden="1" customHeight="1" x14ac:dyDescent="0.25">
      <c r="C568" s="58"/>
      <c r="D568" s="61"/>
      <c r="E568" s="81"/>
      <c r="F568" s="44" t="s">
        <v>4</v>
      </c>
      <c r="G568" s="46">
        <v>0</v>
      </c>
      <c r="H568" s="46">
        <v>0</v>
      </c>
      <c r="I568" s="46">
        <v>0</v>
      </c>
      <c r="J568" s="26"/>
    </row>
    <row r="569" spans="3:10" s="5" customFormat="1" ht="69.75" hidden="1" customHeight="1" x14ac:dyDescent="0.25">
      <c r="C569" s="58"/>
      <c r="D569" s="61"/>
      <c r="E569" s="81"/>
      <c r="F569" s="44" t="s">
        <v>5</v>
      </c>
      <c r="G569" s="46">
        <v>0</v>
      </c>
      <c r="H569" s="46">
        <v>0</v>
      </c>
      <c r="I569" s="46">
        <v>0</v>
      </c>
      <c r="J569" s="26"/>
    </row>
    <row r="570" spans="3:10" s="5" customFormat="1" ht="44.25" hidden="1" customHeight="1" x14ac:dyDescent="0.25">
      <c r="C570" s="58"/>
      <c r="D570" s="61"/>
      <c r="E570" s="81"/>
      <c r="F570" s="81" t="s">
        <v>6</v>
      </c>
      <c r="G570" s="86">
        <f>G566+G567+G568+G569</f>
        <v>0</v>
      </c>
      <c r="H570" s="86">
        <f>H566+H567+H568+H569</f>
        <v>0</v>
      </c>
      <c r="I570" s="86">
        <f>I566+I567+I568+I569</f>
        <v>0</v>
      </c>
      <c r="J570" s="85"/>
    </row>
    <row r="571" spans="3:10" s="5" customFormat="1" ht="9" hidden="1" customHeight="1" x14ac:dyDescent="0.25">
      <c r="C571" s="58"/>
      <c r="D571" s="61"/>
      <c r="E571" s="81"/>
      <c r="F571" s="81"/>
      <c r="G571" s="86"/>
      <c r="H571" s="86"/>
      <c r="I571" s="86"/>
      <c r="J571" s="85"/>
    </row>
    <row r="572" spans="3:10" s="5" customFormat="1" ht="66" hidden="1" customHeight="1" x14ac:dyDescent="0.25">
      <c r="C572" s="58" t="s">
        <v>197</v>
      </c>
      <c r="D572" s="42" t="s">
        <v>193</v>
      </c>
      <c r="E572" s="61" t="s">
        <v>1</v>
      </c>
      <c r="F572" s="44" t="s">
        <v>69</v>
      </c>
      <c r="G572" s="46">
        <v>0</v>
      </c>
      <c r="H572" s="46">
        <v>0</v>
      </c>
      <c r="I572" s="46">
        <v>0</v>
      </c>
      <c r="J572" s="26"/>
    </row>
    <row r="573" spans="3:10" s="5" customFormat="1" ht="54.75" hidden="1" customHeight="1" x14ac:dyDescent="0.25">
      <c r="C573" s="58"/>
      <c r="D573" s="42"/>
      <c r="E573" s="61"/>
      <c r="F573" s="44" t="s">
        <v>70</v>
      </c>
      <c r="G573" s="46">
        <v>0</v>
      </c>
      <c r="H573" s="46">
        <v>0</v>
      </c>
      <c r="I573" s="46">
        <v>0</v>
      </c>
      <c r="J573" s="26"/>
    </row>
    <row r="574" spans="3:10" s="5" customFormat="1" ht="44.25" hidden="1" customHeight="1" x14ac:dyDescent="0.25">
      <c r="C574" s="58"/>
      <c r="D574" s="42"/>
      <c r="E574" s="61"/>
      <c r="F574" s="44" t="s">
        <v>71</v>
      </c>
      <c r="G574" s="46">
        <v>0</v>
      </c>
      <c r="H574" s="46">
        <v>0</v>
      </c>
      <c r="I574" s="46">
        <v>0</v>
      </c>
      <c r="J574" s="26"/>
    </row>
    <row r="575" spans="3:10" s="5" customFormat="1" ht="44.25" hidden="1" customHeight="1" x14ac:dyDescent="0.25">
      <c r="C575" s="58"/>
      <c r="D575" s="42"/>
      <c r="E575" s="61"/>
      <c r="F575" s="44" t="s">
        <v>72</v>
      </c>
      <c r="G575" s="46">
        <v>0</v>
      </c>
      <c r="H575" s="46">
        <v>0</v>
      </c>
      <c r="I575" s="46">
        <v>0</v>
      </c>
      <c r="J575" s="26"/>
    </row>
    <row r="576" spans="3:10" s="5" customFormat="1" ht="38.25" hidden="1" customHeight="1" x14ac:dyDescent="0.25">
      <c r="C576" s="58"/>
      <c r="D576" s="42"/>
      <c r="E576" s="44"/>
      <c r="F576" s="44" t="s">
        <v>41</v>
      </c>
      <c r="G576" s="46">
        <v>0</v>
      </c>
      <c r="H576" s="46">
        <v>0</v>
      </c>
      <c r="I576" s="46">
        <v>0</v>
      </c>
      <c r="J576" s="26"/>
    </row>
    <row r="577" spans="3:10" s="5" customFormat="1" ht="47.25" hidden="1" customHeight="1" x14ac:dyDescent="0.25">
      <c r="C577" s="68"/>
      <c r="D577" s="61"/>
      <c r="E577" s="81"/>
      <c r="F577" s="44"/>
      <c r="G577" s="46"/>
      <c r="H577" s="46"/>
      <c r="I577" s="46"/>
      <c r="J577" s="26"/>
    </row>
    <row r="578" spans="3:10" s="5" customFormat="1" ht="57.75" hidden="1" customHeight="1" x14ac:dyDescent="0.25">
      <c r="C578" s="68"/>
      <c r="D578" s="61"/>
      <c r="E578" s="81"/>
      <c r="F578" s="44"/>
      <c r="G578" s="46"/>
      <c r="H578" s="46"/>
      <c r="I578" s="46"/>
      <c r="J578" s="26"/>
    </row>
    <row r="579" spans="3:10" s="5" customFormat="1" ht="42" hidden="1" customHeight="1" x14ac:dyDescent="0.25">
      <c r="C579" s="68"/>
      <c r="D579" s="61"/>
      <c r="E579" s="81"/>
      <c r="F579" s="44"/>
      <c r="G579" s="46"/>
      <c r="H579" s="46"/>
      <c r="I579" s="46"/>
      <c r="J579" s="26"/>
    </row>
    <row r="580" spans="3:10" s="5" customFormat="1" ht="41.25" hidden="1" customHeight="1" x14ac:dyDescent="0.25">
      <c r="C580" s="68"/>
      <c r="D580" s="61"/>
      <c r="E580" s="81"/>
      <c r="F580" s="44"/>
      <c r="G580" s="46"/>
      <c r="H580" s="46"/>
      <c r="I580" s="46"/>
      <c r="J580" s="26"/>
    </row>
    <row r="581" spans="3:10" s="5" customFormat="1" ht="39" hidden="1" customHeight="1" x14ac:dyDescent="0.25">
      <c r="C581" s="68"/>
      <c r="D581" s="61"/>
      <c r="E581" s="81"/>
      <c r="F581" s="44"/>
      <c r="G581" s="46"/>
      <c r="H581" s="46"/>
      <c r="I581" s="46"/>
      <c r="J581" s="26"/>
    </row>
    <row r="582" spans="3:10" s="5" customFormat="1" ht="43.15" hidden="1" customHeight="1" x14ac:dyDescent="0.25">
      <c r="C582" s="68" t="s">
        <v>161</v>
      </c>
      <c r="D582" s="61" t="s">
        <v>185</v>
      </c>
      <c r="E582" s="81" t="s">
        <v>1</v>
      </c>
      <c r="F582" s="44" t="s">
        <v>69</v>
      </c>
      <c r="G582" s="46">
        <v>0</v>
      </c>
      <c r="H582" s="46">
        <v>0</v>
      </c>
      <c r="I582" s="46">
        <v>0</v>
      </c>
      <c r="J582" s="26"/>
    </row>
    <row r="583" spans="3:10" s="5" customFormat="1" ht="36.6" hidden="1" customHeight="1" x14ac:dyDescent="0.25">
      <c r="C583" s="68"/>
      <c r="D583" s="61"/>
      <c r="E583" s="81"/>
      <c r="F583" s="44" t="s">
        <v>70</v>
      </c>
      <c r="G583" s="46">
        <v>0</v>
      </c>
      <c r="H583" s="46">
        <v>0</v>
      </c>
      <c r="I583" s="46">
        <v>0</v>
      </c>
      <c r="J583" s="26"/>
    </row>
    <row r="584" spans="3:10" s="5" customFormat="1" ht="1.1499999999999999" hidden="1" customHeight="1" x14ac:dyDescent="0.25">
      <c r="C584" s="68"/>
      <c r="D584" s="61"/>
      <c r="E584" s="81"/>
      <c r="F584" s="44" t="s">
        <v>71</v>
      </c>
      <c r="G584" s="46">
        <v>0</v>
      </c>
      <c r="H584" s="46">
        <v>0</v>
      </c>
      <c r="I584" s="46">
        <v>0</v>
      </c>
      <c r="J584" s="26"/>
    </row>
    <row r="585" spans="3:10" s="5" customFormat="1" ht="57.6" hidden="1" customHeight="1" x14ac:dyDescent="0.25">
      <c r="C585" s="68"/>
      <c r="D585" s="61"/>
      <c r="E585" s="81"/>
      <c r="F585" s="44" t="s">
        <v>72</v>
      </c>
      <c r="G585" s="46">
        <v>0</v>
      </c>
      <c r="H585" s="46">
        <v>0</v>
      </c>
      <c r="I585" s="46">
        <v>0</v>
      </c>
      <c r="J585" s="26"/>
    </row>
    <row r="586" spans="3:10" s="5" customFormat="1" ht="0.75" hidden="1" customHeight="1" x14ac:dyDescent="0.25">
      <c r="C586" s="68"/>
      <c r="D586" s="61"/>
      <c r="E586" s="81"/>
      <c r="F586" s="44" t="s">
        <v>41</v>
      </c>
      <c r="G586" s="46">
        <f>G582+G583+G584+G585</f>
        <v>0</v>
      </c>
      <c r="H586" s="46">
        <f>H582+H583+H584+H585</f>
        <v>0</v>
      </c>
      <c r="I586" s="46">
        <f>I582+I583+I584+I585</f>
        <v>0</v>
      </c>
      <c r="J586" s="26" t="s">
        <v>88</v>
      </c>
    </row>
    <row r="587" spans="3:10" s="5" customFormat="1" ht="0.75" hidden="1" customHeight="1" x14ac:dyDescent="0.25">
      <c r="C587" s="68"/>
      <c r="D587" s="61"/>
      <c r="E587" s="61"/>
      <c r="F587" s="44"/>
      <c r="G587" s="46"/>
      <c r="H587" s="46"/>
      <c r="I587" s="46"/>
      <c r="J587" s="26"/>
    </row>
    <row r="588" spans="3:10" s="5" customFormat="1" ht="55.5" hidden="1" customHeight="1" x14ac:dyDescent="0.25">
      <c r="C588" s="68"/>
      <c r="D588" s="61"/>
      <c r="E588" s="61"/>
      <c r="F588" s="44"/>
      <c r="G588" s="46"/>
      <c r="H588" s="46"/>
      <c r="I588" s="46"/>
      <c r="J588" s="26"/>
    </row>
    <row r="589" spans="3:10" s="5" customFormat="1" ht="36.75" hidden="1" customHeight="1" x14ac:dyDescent="0.25">
      <c r="C589" s="68"/>
      <c r="D589" s="61"/>
      <c r="E589" s="61"/>
      <c r="F589" s="44"/>
      <c r="G589" s="46"/>
      <c r="H589" s="46"/>
      <c r="I589" s="46"/>
      <c r="J589" s="26"/>
    </row>
    <row r="590" spans="3:10" s="5" customFormat="1" ht="39" hidden="1" customHeight="1" x14ac:dyDescent="0.25">
      <c r="C590" s="68"/>
      <c r="D590" s="61"/>
      <c r="E590" s="61"/>
      <c r="F590" s="44"/>
      <c r="G590" s="46"/>
      <c r="H590" s="46"/>
      <c r="I590" s="46"/>
      <c r="J590" s="26"/>
    </row>
    <row r="591" spans="3:10" s="5" customFormat="1" ht="42" hidden="1" customHeight="1" x14ac:dyDescent="0.25">
      <c r="C591" s="68"/>
      <c r="D591" s="61"/>
      <c r="E591" s="61"/>
      <c r="F591" s="44" t="s">
        <v>41</v>
      </c>
      <c r="G591" s="46">
        <f>G472</f>
        <v>243000</v>
      </c>
      <c r="H591" s="46">
        <f>H472</f>
        <v>243000</v>
      </c>
      <c r="I591" s="46">
        <f>I472</f>
        <v>243000</v>
      </c>
      <c r="J591" s="26"/>
    </row>
    <row r="592" spans="3:10" s="5" customFormat="1" ht="42" hidden="1" customHeight="1" x14ac:dyDescent="0.25">
      <c r="C592" s="68" t="s">
        <v>218</v>
      </c>
      <c r="D592" s="61" t="s">
        <v>219</v>
      </c>
      <c r="E592" s="61" t="s">
        <v>1</v>
      </c>
      <c r="F592" s="44" t="s">
        <v>69</v>
      </c>
      <c r="G592" s="46">
        <v>0</v>
      </c>
      <c r="H592" s="46">
        <v>0</v>
      </c>
      <c r="I592" s="46">
        <v>0</v>
      </c>
      <c r="J592" s="26"/>
    </row>
    <row r="593" spans="3:10" s="5" customFormat="1" ht="42" hidden="1" customHeight="1" x14ac:dyDescent="0.25">
      <c r="C593" s="80"/>
      <c r="D593" s="72"/>
      <c r="E593" s="72"/>
      <c r="F593" s="44" t="s">
        <v>70</v>
      </c>
      <c r="G593" s="46">
        <v>0</v>
      </c>
      <c r="H593" s="46">
        <v>0</v>
      </c>
      <c r="I593" s="46">
        <v>0</v>
      </c>
      <c r="J593" s="26"/>
    </row>
    <row r="594" spans="3:10" s="5" customFormat="1" ht="42" hidden="1" customHeight="1" x14ac:dyDescent="0.25">
      <c r="C594" s="80"/>
      <c r="D594" s="72"/>
      <c r="E594" s="72"/>
      <c r="F594" s="44" t="s">
        <v>71</v>
      </c>
      <c r="G594" s="46">
        <v>0</v>
      </c>
      <c r="H594" s="46">
        <v>0</v>
      </c>
      <c r="I594" s="46">
        <v>0</v>
      </c>
      <c r="J594" s="26"/>
    </row>
    <row r="595" spans="3:10" s="5" customFormat="1" ht="42" hidden="1" customHeight="1" x14ac:dyDescent="0.25">
      <c r="C595" s="80"/>
      <c r="D595" s="72"/>
      <c r="E595" s="72"/>
      <c r="F595" s="44" t="s">
        <v>72</v>
      </c>
      <c r="G595" s="46">
        <v>0</v>
      </c>
      <c r="H595" s="46">
        <v>0</v>
      </c>
      <c r="I595" s="46">
        <v>0</v>
      </c>
      <c r="J595" s="26"/>
    </row>
    <row r="596" spans="3:10" s="5" customFormat="1" ht="42" hidden="1" customHeight="1" x14ac:dyDescent="0.25">
      <c r="C596" s="80"/>
      <c r="D596" s="72"/>
      <c r="E596" s="72"/>
      <c r="F596" s="44" t="s">
        <v>41</v>
      </c>
      <c r="G596" s="46">
        <f>G592+G593+G594+G595</f>
        <v>0</v>
      </c>
      <c r="H596" s="46">
        <f t="shared" ref="H596:I596" si="18">H592+H593+H594+H595</f>
        <v>0</v>
      </c>
      <c r="I596" s="46">
        <f t="shared" si="18"/>
        <v>0</v>
      </c>
      <c r="J596" s="26"/>
    </row>
    <row r="597" spans="3:10" s="5" customFormat="1" ht="45.75" customHeight="1" x14ac:dyDescent="0.25">
      <c r="C597" s="68" t="s">
        <v>48</v>
      </c>
      <c r="D597" s="61" t="s">
        <v>23</v>
      </c>
      <c r="E597" s="61" t="s">
        <v>1</v>
      </c>
      <c r="F597" s="44" t="s">
        <v>69</v>
      </c>
      <c r="G597" s="46">
        <f>SUM(G602+G607+G612+G617+G622+G624+G627+G632+G637+G647)</f>
        <v>0</v>
      </c>
      <c r="H597" s="46">
        <f t="shared" ref="H597:I598" si="19">SUM(H602+H607+H617+H627+H632+H637+H647)</f>
        <v>0</v>
      </c>
      <c r="I597" s="46">
        <f t="shared" si="19"/>
        <v>0</v>
      </c>
      <c r="J597" s="26"/>
    </row>
    <row r="598" spans="3:10" s="5" customFormat="1" ht="62.25" customHeight="1" x14ac:dyDescent="0.25">
      <c r="C598" s="68"/>
      <c r="D598" s="61"/>
      <c r="E598" s="61"/>
      <c r="F598" s="44" t="s">
        <v>70</v>
      </c>
      <c r="G598" s="46">
        <f>G603+G648+G608+G618+G628+G633+G638+G643+G653</f>
        <v>20632680.710000001</v>
      </c>
      <c r="H598" s="46">
        <f>H603+H608+H628+H633+H638+H643+H648+H653</f>
        <v>16001220</v>
      </c>
      <c r="I598" s="46">
        <f t="shared" si="19"/>
        <v>19263821</v>
      </c>
      <c r="J598" s="26"/>
    </row>
    <row r="599" spans="3:10" s="5" customFormat="1" ht="47.25" customHeight="1" x14ac:dyDescent="0.25">
      <c r="C599" s="68"/>
      <c r="D599" s="61"/>
      <c r="E599" s="61"/>
      <c r="F599" s="44" t="s">
        <v>71</v>
      </c>
      <c r="G599" s="46">
        <f>G609+G619+G629+G634+G644+G649+G654+G639</f>
        <v>29692170.669999998</v>
      </c>
      <c r="H599" s="46">
        <f t="shared" ref="H599:I599" si="20">H609+H619+H629+H634+H644+H649+H654+H639</f>
        <v>20510867.879999999</v>
      </c>
      <c r="I599" s="46">
        <f t="shared" si="20"/>
        <v>20543820.41</v>
      </c>
      <c r="J599" s="26"/>
    </row>
    <row r="600" spans="3:10" s="5" customFormat="1" ht="60.75" customHeight="1" x14ac:dyDescent="0.25">
      <c r="C600" s="68"/>
      <c r="D600" s="61"/>
      <c r="E600" s="61"/>
      <c r="F600" s="44" t="s">
        <v>72</v>
      </c>
      <c r="G600" s="46">
        <v>0</v>
      </c>
      <c r="H600" s="46">
        <v>0</v>
      </c>
      <c r="I600" s="46">
        <v>0</v>
      </c>
      <c r="J600" s="26"/>
    </row>
    <row r="601" spans="3:10" s="5" customFormat="1" ht="50.25" customHeight="1" x14ac:dyDescent="0.25">
      <c r="C601" s="68"/>
      <c r="D601" s="61"/>
      <c r="E601" s="61"/>
      <c r="F601" s="44" t="s">
        <v>41</v>
      </c>
      <c r="G601" s="46">
        <f>G597+G598+G599+G600</f>
        <v>50324851.379999995</v>
      </c>
      <c r="H601" s="46">
        <f>H597+H598+H599+H600</f>
        <v>36512087.879999995</v>
      </c>
      <c r="I601" s="46">
        <f>I597+I598+I599+I600</f>
        <v>39807641.409999996</v>
      </c>
      <c r="J601" s="26"/>
    </row>
    <row r="602" spans="3:10" s="5" customFormat="1" ht="55.5" customHeight="1" x14ac:dyDescent="0.25">
      <c r="C602" s="68" t="s">
        <v>49</v>
      </c>
      <c r="D602" s="61" t="s">
        <v>131</v>
      </c>
      <c r="E602" s="61" t="s">
        <v>1</v>
      </c>
      <c r="F602" s="44" t="s">
        <v>69</v>
      </c>
      <c r="G602" s="46">
        <v>0</v>
      </c>
      <c r="H602" s="46">
        <v>0</v>
      </c>
      <c r="I602" s="46">
        <v>0</v>
      </c>
      <c r="J602" s="26"/>
    </row>
    <row r="603" spans="3:10" s="5" customFormat="1" ht="66.75" customHeight="1" x14ac:dyDescent="0.25">
      <c r="C603" s="68"/>
      <c r="D603" s="61"/>
      <c r="E603" s="61"/>
      <c r="F603" s="44" t="s">
        <v>70</v>
      </c>
      <c r="G603" s="46">
        <v>14872496.710000001</v>
      </c>
      <c r="H603" s="46">
        <v>15895800</v>
      </c>
      <c r="I603" s="46">
        <v>15895800</v>
      </c>
      <c r="J603" s="26"/>
    </row>
    <row r="604" spans="3:10" s="5" customFormat="1" ht="58.5" customHeight="1" x14ac:dyDescent="0.25">
      <c r="C604" s="68"/>
      <c r="D604" s="61"/>
      <c r="E604" s="61"/>
      <c r="F604" s="44" t="s">
        <v>71</v>
      </c>
      <c r="G604" s="46">
        <v>0</v>
      </c>
      <c r="H604" s="46">
        <v>0</v>
      </c>
      <c r="I604" s="46">
        <v>0</v>
      </c>
      <c r="J604" s="26"/>
    </row>
    <row r="605" spans="3:10" s="5" customFormat="1" ht="54" customHeight="1" x14ac:dyDescent="0.25">
      <c r="C605" s="68"/>
      <c r="D605" s="61"/>
      <c r="E605" s="61"/>
      <c r="F605" s="44" t="s">
        <v>72</v>
      </c>
      <c r="G605" s="46">
        <v>0</v>
      </c>
      <c r="H605" s="46">
        <v>0</v>
      </c>
      <c r="I605" s="46">
        <v>0</v>
      </c>
      <c r="J605" s="26"/>
    </row>
    <row r="606" spans="3:10" s="5" customFormat="1" ht="34.5" customHeight="1" x14ac:dyDescent="0.25">
      <c r="C606" s="68"/>
      <c r="D606" s="61"/>
      <c r="E606" s="61"/>
      <c r="F606" s="44" t="s">
        <v>41</v>
      </c>
      <c r="G606" s="46">
        <f>G602+G603+G604+G605</f>
        <v>14872496.710000001</v>
      </c>
      <c r="H606" s="46">
        <f>H602+H603+H604+H605</f>
        <v>15895800</v>
      </c>
      <c r="I606" s="46">
        <f>I602+I603+I604+I605</f>
        <v>15895800</v>
      </c>
      <c r="J606" s="26"/>
    </row>
    <row r="607" spans="3:10" s="5" customFormat="1" ht="69.75" customHeight="1" x14ac:dyDescent="0.25">
      <c r="C607" s="68" t="s">
        <v>140</v>
      </c>
      <c r="D607" s="61" t="s">
        <v>58</v>
      </c>
      <c r="E607" s="61" t="s">
        <v>1</v>
      </c>
      <c r="F607" s="44" t="s">
        <v>69</v>
      </c>
      <c r="G607" s="46">
        <v>0</v>
      </c>
      <c r="H607" s="46">
        <v>0</v>
      </c>
      <c r="I607" s="46">
        <v>0</v>
      </c>
      <c r="J607" s="26"/>
    </row>
    <row r="608" spans="3:10" s="5" customFormat="1" ht="60" customHeight="1" x14ac:dyDescent="0.25">
      <c r="C608" s="68"/>
      <c r="D608" s="61"/>
      <c r="E608" s="61"/>
      <c r="F608" s="44" t="s">
        <v>70</v>
      </c>
      <c r="G608" s="46">
        <v>0</v>
      </c>
      <c r="H608" s="46">
        <v>0</v>
      </c>
      <c r="I608" s="46">
        <v>0</v>
      </c>
      <c r="J608" s="26"/>
    </row>
    <row r="609" spans="3:10" s="5" customFormat="1" ht="56.25" customHeight="1" x14ac:dyDescent="0.25">
      <c r="C609" s="68"/>
      <c r="D609" s="61"/>
      <c r="E609" s="61"/>
      <c r="F609" s="44" t="s">
        <v>71</v>
      </c>
      <c r="G609" s="46">
        <v>18380824</v>
      </c>
      <c r="H609" s="46">
        <v>18003400</v>
      </c>
      <c r="I609" s="46">
        <v>18003400</v>
      </c>
      <c r="J609" s="26"/>
    </row>
    <row r="610" spans="3:10" s="5" customFormat="1" ht="40.5" customHeight="1" x14ac:dyDescent="0.25">
      <c r="C610" s="68"/>
      <c r="D610" s="61"/>
      <c r="E610" s="61"/>
      <c r="F610" s="44" t="s">
        <v>72</v>
      </c>
      <c r="G610" s="46">
        <v>0</v>
      </c>
      <c r="H610" s="46">
        <v>0</v>
      </c>
      <c r="I610" s="46">
        <v>0</v>
      </c>
      <c r="J610" s="26"/>
    </row>
    <row r="611" spans="3:10" s="5" customFormat="1" ht="43.5" customHeight="1" x14ac:dyDescent="0.25">
      <c r="C611" s="68"/>
      <c r="D611" s="61"/>
      <c r="E611" s="61"/>
      <c r="F611" s="44" t="s">
        <v>41</v>
      </c>
      <c r="G611" s="46">
        <f>G607+G608+G609+G610</f>
        <v>18380824</v>
      </c>
      <c r="H611" s="46">
        <f>H607+H608+H609+H610</f>
        <v>18003400</v>
      </c>
      <c r="I611" s="46">
        <f>I607+I608+I609+I610</f>
        <v>18003400</v>
      </c>
      <c r="J611" s="26"/>
    </row>
    <row r="612" spans="3:10" s="5" customFormat="1" ht="1.5" customHeight="1" x14ac:dyDescent="0.25">
      <c r="C612" s="68" t="s">
        <v>162</v>
      </c>
      <c r="D612" s="61" t="s">
        <v>186</v>
      </c>
      <c r="E612" s="61" t="s">
        <v>1</v>
      </c>
      <c r="F612" s="44" t="s">
        <v>69</v>
      </c>
      <c r="G612" s="46">
        <v>0</v>
      </c>
      <c r="H612" s="46">
        <v>0</v>
      </c>
      <c r="I612" s="46">
        <v>0</v>
      </c>
      <c r="J612" s="26"/>
    </row>
    <row r="613" spans="3:10" s="5" customFormat="1" ht="56.25" hidden="1" customHeight="1" x14ac:dyDescent="0.25">
      <c r="C613" s="68"/>
      <c r="D613" s="61"/>
      <c r="E613" s="61"/>
      <c r="F613" s="44" t="s">
        <v>70</v>
      </c>
      <c r="G613" s="46">
        <v>0</v>
      </c>
      <c r="H613" s="46">
        <v>0</v>
      </c>
      <c r="I613" s="46">
        <v>0</v>
      </c>
      <c r="J613" s="26"/>
    </row>
    <row r="614" spans="3:10" s="5" customFormat="1" ht="47.25" hidden="1" customHeight="1" x14ac:dyDescent="0.25">
      <c r="C614" s="68"/>
      <c r="D614" s="61"/>
      <c r="E614" s="61"/>
      <c r="F614" s="44" t="s">
        <v>71</v>
      </c>
      <c r="G614" s="46">
        <v>0</v>
      </c>
      <c r="H614" s="46">
        <v>0</v>
      </c>
      <c r="I614" s="46">
        <v>0</v>
      </c>
      <c r="J614" s="26"/>
    </row>
    <row r="615" spans="3:10" s="5" customFormat="1" ht="46.5" hidden="1" customHeight="1" x14ac:dyDescent="0.25">
      <c r="C615" s="68"/>
      <c r="D615" s="61"/>
      <c r="E615" s="61"/>
      <c r="F615" s="44" t="s">
        <v>72</v>
      </c>
      <c r="G615" s="46">
        <v>0</v>
      </c>
      <c r="H615" s="46">
        <v>0</v>
      </c>
      <c r="I615" s="46">
        <v>0</v>
      </c>
      <c r="J615" s="26"/>
    </row>
    <row r="616" spans="3:10" s="5" customFormat="1" ht="49.5" hidden="1" customHeight="1" x14ac:dyDescent="0.25">
      <c r="C616" s="68"/>
      <c r="D616" s="61"/>
      <c r="E616" s="61"/>
      <c r="F616" s="44" t="s">
        <v>41</v>
      </c>
      <c r="G616" s="46">
        <f>SUM(G612:G615)</f>
        <v>0</v>
      </c>
      <c r="H616" s="46">
        <f>SUM(H612:H615)</f>
        <v>0</v>
      </c>
      <c r="I616" s="46">
        <f>SUM(I612:I615)</f>
        <v>0</v>
      </c>
      <c r="J616" s="26"/>
    </row>
    <row r="617" spans="3:10" s="5" customFormat="1" ht="44.25" customHeight="1" x14ac:dyDescent="0.25">
      <c r="C617" s="68" t="s">
        <v>141</v>
      </c>
      <c r="D617" s="102" t="s">
        <v>99</v>
      </c>
      <c r="E617" s="61" t="s">
        <v>1</v>
      </c>
      <c r="F617" s="44" t="s">
        <v>69</v>
      </c>
      <c r="G617" s="46">
        <v>0</v>
      </c>
      <c r="H617" s="46">
        <v>0</v>
      </c>
      <c r="I617" s="46">
        <v>0</v>
      </c>
      <c r="J617" s="26"/>
    </row>
    <row r="618" spans="3:10" s="5" customFormat="1" ht="66" customHeight="1" x14ac:dyDescent="0.25">
      <c r="C618" s="68"/>
      <c r="D618" s="102"/>
      <c r="E618" s="61"/>
      <c r="F618" s="44" t="s">
        <v>70</v>
      </c>
      <c r="G618" s="46">
        <v>0</v>
      </c>
      <c r="H618" s="46">
        <f>I618</f>
        <v>0</v>
      </c>
      <c r="I618" s="46">
        <f>J618</f>
        <v>0</v>
      </c>
      <c r="J618" s="26"/>
    </row>
    <row r="619" spans="3:10" s="5" customFormat="1" ht="60.75" customHeight="1" x14ac:dyDescent="0.25">
      <c r="C619" s="68"/>
      <c r="D619" s="102"/>
      <c r="E619" s="61"/>
      <c r="F619" s="44" t="s">
        <v>71</v>
      </c>
      <c r="G619" s="46">
        <v>311000</v>
      </c>
      <c r="H619" s="46">
        <v>311000</v>
      </c>
      <c r="I619" s="46">
        <v>311000</v>
      </c>
      <c r="J619" s="26"/>
    </row>
    <row r="620" spans="3:10" s="5" customFormat="1" ht="42.75" customHeight="1" x14ac:dyDescent="0.25">
      <c r="C620" s="68"/>
      <c r="D620" s="102"/>
      <c r="E620" s="61"/>
      <c r="F620" s="44" t="s">
        <v>72</v>
      </c>
      <c r="G620" s="46">
        <v>0</v>
      </c>
      <c r="H620" s="46">
        <v>0</v>
      </c>
      <c r="I620" s="46">
        <v>0</v>
      </c>
      <c r="J620" s="26"/>
    </row>
    <row r="621" spans="3:10" s="5" customFormat="1" ht="46.5" customHeight="1" x14ac:dyDescent="0.25">
      <c r="C621" s="68"/>
      <c r="D621" s="102"/>
      <c r="E621" s="61"/>
      <c r="F621" s="44" t="s">
        <v>41</v>
      </c>
      <c r="G621" s="46">
        <f>G617+G618+G619+G620</f>
        <v>311000</v>
      </c>
      <c r="H621" s="46">
        <f>H617+H618+H619+H620</f>
        <v>311000</v>
      </c>
      <c r="I621" s="46">
        <f>I617+I618+I619+I620</f>
        <v>311000</v>
      </c>
      <c r="J621" s="26"/>
    </row>
    <row r="622" spans="3:10" s="5" customFormat="1" ht="46.5" hidden="1" customHeight="1" x14ac:dyDescent="0.25">
      <c r="C622" s="58" t="s">
        <v>163</v>
      </c>
      <c r="D622" s="61" t="s">
        <v>187</v>
      </c>
      <c r="E622" s="81" t="s">
        <v>1</v>
      </c>
      <c r="F622" s="44" t="s">
        <v>69</v>
      </c>
      <c r="G622" s="46">
        <v>0</v>
      </c>
      <c r="H622" s="46">
        <v>0</v>
      </c>
      <c r="I622" s="46">
        <v>0</v>
      </c>
      <c r="J622" s="26"/>
    </row>
    <row r="623" spans="3:10" s="5" customFormat="1" ht="67.5" hidden="1" customHeight="1" x14ac:dyDescent="0.25">
      <c r="C623" s="58"/>
      <c r="D623" s="61"/>
      <c r="E623" s="81"/>
      <c r="F623" s="44" t="s">
        <v>70</v>
      </c>
      <c r="G623" s="46">
        <v>0</v>
      </c>
      <c r="H623" s="46">
        <v>0</v>
      </c>
      <c r="I623" s="46">
        <v>0</v>
      </c>
      <c r="J623" s="26"/>
    </row>
    <row r="624" spans="3:10" s="5" customFormat="1" ht="51" hidden="1" customHeight="1" x14ac:dyDescent="0.25">
      <c r="C624" s="58"/>
      <c r="D624" s="61"/>
      <c r="E624" s="81"/>
      <c r="F624" s="44" t="s">
        <v>71</v>
      </c>
      <c r="G624" s="46">
        <v>0</v>
      </c>
      <c r="H624" s="46">
        <v>0</v>
      </c>
      <c r="I624" s="46">
        <v>0</v>
      </c>
      <c r="J624" s="26"/>
    </row>
    <row r="625" spans="3:10" s="5" customFormat="1" ht="51" hidden="1" customHeight="1" x14ac:dyDescent="0.25">
      <c r="C625" s="58"/>
      <c r="D625" s="61"/>
      <c r="E625" s="81"/>
      <c r="F625" s="44" t="s">
        <v>5</v>
      </c>
      <c r="G625" s="46">
        <v>0</v>
      </c>
      <c r="H625" s="46">
        <v>0</v>
      </c>
      <c r="I625" s="46">
        <v>0</v>
      </c>
      <c r="J625" s="26"/>
    </row>
    <row r="626" spans="3:10" s="5" customFormat="1" ht="29.25" hidden="1" customHeight="1" x14ac:dyDescent="0.25">
      <c r="C626" s="58"/>
      <c r="D626" s="61"/>
      <c r="E626" s="81"/>
      <c r="F626" s="44" t="s">
        <v>6</v>
      </c>
      <c r="G626" s="46">
        <f>G622</f>
        <v>0</v>
      </c>
      <c r="H626" s="46">
        <f>H622</f>
        <v>0</v>
      </c>
      <c r="I626" s="46">
        <f>I622</f>
        <v>0</v>
      </c>
      <c r="J626" s="26"/>
    </row>
    <row r="627" spans="3:10" s="5" customFormat="1" ht="57.75" customHeight="1" x14ac:dyDescent="0.25">
      <c r="C627" s="68" t="s">
        <v>255</v>
      </c>
      <c r="D627" s="61" t="s">
        <v>188</v>
      </c>
      <c r="E627" s="81" t="s">
        <v>1</v>
      </c>
      <c r="F627" s="44" t="s">
        <v>69</v>
      </c>
      <c r="G627" s="46">
        <v>0</v>
      </c>
      <c r="H627" s="46">
        <v>0</v>
      </c>
      <c r="I627" s="46">
        <v>0</v>
      </c>
      <c r="J627" s="26"/>
    </row>
    <row r="628" spans="3:10" s="5" customFormat="1" ht="66" customHeight="1" x14ac:dyDescent="0.25">
      <c r="C628" s="80"/>
      <c r="D628" s="61"/>
      <c r="E628" s="81"/>
      <c r="F628" s="44" t="s">
        <v>70</v>
      </c>
      <c r="G628" s="46">
        <v>0</v>
      </c>
      <c r="H628" s="46">
        <v>0</v>
      </c>
      <c r="I628" s="46">
        <v>0</v>
      </c>
      <c r="J628" s="26"/>
    </row>
    <row r="629" spans="3:10" s="5" customFormat="1" ht="42" customHeight="1" x14ac:dyDescent="0.25">
      <c r="C629" s="80"/>
      <c r="D629" s="61"/>
      <c r="E629" s="81"/>
      <c r="F629" s="44" t="s">
        <v>71</v>
      </c>
      <c r="G629" s="46">
        <v>6387736</v>
      </c>
      <c r="H629" s="46">
        <v>1363000</v>
      </c>
      <c r="I629" s="46">
        <v>1363000</v>
      </c>
      <c r="J629" s="26"/>
    </row>
    <row r="630" spans="3:10" s="5" customFormat="1" ht="44.25" customHeight="1" x14ac:dyDescent="0.25">
      <c r="C630" s="80"/>
      <c r="D630" s="61"/>
      <c r="E630" s="81"/>
      <c r="F630" s="44" t="s">
        <v>5</v>
      </c>
      <c r="G630" s="46">
        <v>0</v>
      </c>
      <c r="H630" s="46">
        <v>0</v>
      </c>
      <c r="I630" s="46">
        <v>0</v>
      </c>
      <c r="J630" s="26"/>
    </row>
    <row r="631" spans="3:10" s="5" customFormat="1" ht="37.5" customHeight="1" x14ac:dyDescent="0.25">
      <c r="C631" s="80"/>
      <c r="D631" s="61"/>
      <c r="E631" s="81"/>
      <c r="F631" s="44" t="s">
        <v>189</v>
      </c>
      <c r="G631" s="46">
        <f>SUM(G627:G630)</f>
        <v>6387736</v>
      </c>
      <c r="H631" s="46">
        <f>SUM(H627:H630)</f>
        <v>1363000</v>
      </c>
      <c r="I631" s="46">
        <f>SUM(I627:I630)</f>
        <v>1363000</v>
      </c>
      <c r="J631" s="26"/>
    </row>
    <row r="632" spans="3:10" s="5" customFormat="1" ht="40.5" customHeight="1" x14ac:dyDescent="0.25">
      <c r="C632" s="62" t="s">
        <v>162</v>
      </c>
      <c r="D632" s="61" t="s">
        <v>190</v>
      </c>
      <c r="E632" s="81" t="s">
        <v>1</v>
      </c>
      <c r="F632" s="44" t="s">
        <v>69</v>
      </c>
      <c r="G632" s="46">
        <v>0</v>
      </c>
      <c r="H632" s="46">
        <v>0</v>
      </c>
      <c r="I632" s="46">
        <v>0</v>
      </c>
      <c r="J632" s="26"/>
    </row>
    <row r="633" spans="3:10" s="5" customFormat="1" ht="60.75" customHeight="1" x14ac:dyDescent="0.25">
      <c r="C633" s="63"/>
      <c r="D633" s="61"/>
      <c r="E633" s="81"/>
      <c r="F633" s="44" t="s">
        <v>70</v>
      </c>
      <c r="G633" s="46">
        <v>0</v>
      </c>
      <c r="H633" s="46">
        <v>0</v>
      </c>
      <c r="I633" s="46">
        <v>0</v>
      </c>
      <c r="J633" s="26"/>
    </row>
    <row r="634" spans="3:10" s="5" customFormat="1" ht="48.75" customHeight="1" x14ac:dyDescent="0.25">
      <c r="C634" s="63"/>
      <c r="D634" s="61"/>
      <c r="E634" s="81"/>
      <c r="F634" s="44" t="s">
        <v>71</v>
      </c>
      <c r="G634" s="46">
        <v>4434427</v>
      </c>
      <c r="H634" s="46">
        <v>712400</v>
      </c>
      <c r="I634" s="46">
        <v>712400</v>
      </c>
      <c r="J634" s="26"/>
    </row>
    <row r="635" spans="3:10" s="5" customFormat="1" ht="42" customHeight="1" x14ac:dyDescent="0.25">
      <c r="C635" s="63"/>
      <c r="D635" s="61"/>
      <c r="E635" s="81"/>
      <c r="F635" s="44" t="s">
        <v>5</v>
      </c>
      <c r="G635" s="46">
        <v>0</v>
      </c>
      <c r="H635" s="46">
        <v>0</v>
      </c>
      <c r="I635" s="46">
        <v>0</v>
      </c>
      <c r="J635" s="26"/>
    </row>
    <row r="636" spans="3:10" s="5" customFormat="1" ht="32.25" customHeight="1" x14ac:dyDescent="0.25">
      <c r="C636" s="64"/>
      <c r="D636" s="61"/>
      <c r="E636" s="81"/>
      <c r="F636" s="44" t="s">
        <v>189</v>
      </c>
      <c r="G636" s="46">
        <f>SUM(G634:G635)</f>
        <v>4434427</v>
      </c>
      <c r="H636" s="46">
        <f>SUM(H634:H635)</f>
        <v>712400</v>
      </c>
      <c r="I636" s="46">
        <f>SUM(I634:I635)</f>
        <v>712400</v>
      </c>
      <c r="J636" s="26"/>
    </row>
    <row r="637" spans="3:10" s="5" customFormat="1" ht="39.6" customHeight="1" x14ac:dyDescent="0.25">
      <c r="C637" s="68" t="s">
        <v>256</v>
      </c>
      <c r="D637" s="61" t="s">
        <v>132</v>
      </c>
      <c r="E637" s="61" t="s">
        <v>1</v>
      </c>
      <c r="F637" s="44" t="s">
        <v>69</v>
      </c>
      <c r="G637" s="46">
        <v>0</v>
      </c>
      <c r="H637" s="46">
        <v>0</v>
      </c>
      <c r="I637" s="46">
        <v>0</v>
      </c>
      <c r="J637" s="26"/>
    </row>
    <row r="638" spans="3:10" s="5" customFormat="1" ht="60" customHeight="1" x14ac:dyDescent="0.25">
      <c r="C638" s="68"/>
      <c r="D638" s="61"/>
      <c r="E638" s="61"/>
      <c r="F638" s="44" t="s">
        <v>70</v>
      </c>
      <c r="G638" s="46">
        <v>5656898</v>
      </c>
      <c r="H638" s="46">
        <v>0</v>
      </c>
      <c r="I638" s="46">
        <v>3260680</v>
      </c>
      <c r="J638" s="26"/>
    </row>
    <row r="639" spans="3:10" s="5" customFormat="1" ht="46.5" customHeight="1" x14ac:dyDescent="0.25">
      <c r="C639" s="68"/>
      <c r="D639" s="61"/>
      <c r="E639" s="61"/>
      <c r="F639" s="44" t="s">
        <v>71</v>
      </c>
      <c r="G639" s="46">
        <v>57140.38</v>
      </c>
      <c r="H639" s="46">
        <v>0</v>
      </c>
      <c r="I639" s="46">
        <v>32936.160000000003</v>
      </c>
      <c r="J639" s="26"/>
    </row>
    <row r="640" spans="3:10" s="5" customFormat="1" ht="48.75" customHeight="1" x14ac:dyDescent="0.25">
      <c r="C640" s="68"/>
      <c r="D640" s="61"/>
      <c r="E640" s="61"/>
      <c r="F640" s="44" t="s">
        <v>72</v>
      </c>
      <c r="G640" s="46">
        <v>0</v>
      </c>
      <c r="H640" s="46">
        <v>0</v>
      </c>
      <c r="I640" s="46">
        <v>0</v>
      </c>
      <c r="J640" s="26"/>
    </row>
    <row r="641" spans="3:10" s="5" customFormat="1" ht="27.75" customHeight="1" x14ac:dyDescent="0.25">
      <c r="C641" s="68"/>
      <c r="D641" s="61"/>
      <c r="E641" s="61"/>
      <c r="F641" s="44" t="s">
        <v>41</v>
      </c>
      <c r="G641" s="46">
        <f>G637+G638+G639+G640</f>
        <v>5714038.3799999999</v>
      </c>
      <c r="H641" s="46">
        <f>H637+H638+H639+H640</f>
        <v>0</v>
      </c>
      <c r="I641" s="46">
        <f>I637+I638+I639+I640</f>
        <v>3293616.16</v>
      </c>
      <c r="J641" s="26"/>
    </row>
    <row r="642" spans="3:10" s="5" customFormat="1" ht="58.5" customHeight="1" x14ac:dyDescent="0.25">
      <c r="C642" s="62" t="s">
        <v>163</v>
      </c>
      <c r="D642" s="65" t="s">
        <v>168</v>
      </c>
      <c r="E642" s="65" t="s">
        <v>1</v>
      </c>
      <c r="F642" s="44" t="s">
        <v>69</v>
      </c>
      <c r="G642" s="46">
        <v>0</v>
      </c>
      <c r="H642" s="46">
        <v>0</v>
      </c>
      <c r="I642" s="46">
        <v>0</v>
      </c>
      <c r="J642" s="26"/>
    </row>
    <row r="643" spans="3:10" s="5" customFormat="1" ht="42" customHeight="1" x14ac:dyDescent="0.25">
      <c r="C643" s="63"/>
      <c r="D643" s="66"/>
      <c r="E643" s="66"/>
      <c r="F643" s="44" t="s">
        <v>70</v>
      </c>
      <c r="G643" s="46">
        <v>0</v>
      </c>
      <c r="H643" s="46">
        <v>0</v>
      </c>
      <c r="I643" s="46">
        <v>0</v>
      </c>
      <c r="J643" s="26"/>
    </row>
    <row r="644" spans="3:10" s="5" customFormat="1" ht="40.5" customHeight="1" x14ac:dyDescent="0.25">
      <c r="C644" s="63"/>
      <c r="D644" s="66"/>
      <c r="E644" s="66"/>
      <c r="F644" s="44" t="s">
        <v>71</v>
      </c>
      <c r="G644" s="46">
        <v>90000</v>
      </c>
      <c r="H644" s="46">
        <v>90000</v>
      </c>
      <c r="I644" s="46">
        <v>90000</v>
      </c>
      <c r="J644" s="26"/>
    </row>
    <row r="645" spans="3:10" s="5" customFormat="1" ht="39.75" customHeight="1" x14ac:dyDescent="0.25">
      <c r="C645" s="63"/>
      <c r="D645" s="66"/>
      <c r="E645" s="66"/>
      <c r="F645" s="44" t="s">
        <v>72</v>
      </c>
      <c r="G645" s="46">
        <v>0</v>
      </c>
      <c r="H645" s="46">
        <v>0</v>
      </c>
      <c r="I645" s="46">
        <v>0</v>
      </c>
      <c r="J645" s="26"/>
    </row>
    <row r="646" spans="3:10" s="5" customFormat="1" ht="27.75" customHeight="1" x14ac:dyDescent="0.25">
      <c r="C646" s="64"/>
      <c r="D646" s="67"/>
      <c r="E646" s="67"/>
      <c r="F646" s="44" t="s">
        <v>41</v>
      </c>
      <c r="G646" s="46">
        <f>G644</f>
        <v>90000</v>
      </c>
      <c r="H646" s="46">
        <f t="shared" ref="H646:I646" si="21">H644</f>
        <v>90000</v>
      </c>
      <c r="I646" s="46">
        <f t="shared" si="21"/>
        <v>90000</v>
      </c>
      <c r="J646" s="26"/>
    </row>
    <row r="647" spans="3:10" s="5" customFormat="1" ht="41.45" customHeight="1" x14ac:dyDescent="0.25">
      <c r="C647" s="68" t="s">
        <v>257</v>
      </c>
      <c r="D647" s="61" t="s">
        <v>261</v>
      </c>
      <c r="E647" s="61" t="s">
        <v>1</v>
      </c>
      <c r="F647" s="44" t="s">
        <v>69</v>
      </c>
      <c r="G647" s="46">
        <v>0</v>
      </c>
      <c r="H647" s="46">
        <v>0</v>
      </c>
      <c r="I647" s="46">
        <v>0</v>
      </c>
      <c r="J647" s="26"/>
    </row>
    <row r="648" spans="3:10" s="5" customFormat="1" ht="56.25" customHeight="1" x14ac:dyDescent="0.25">
      <c r="C648" s="68"/>
      <c r="D648" s="61"/>
      <c r="E648" s="61"/>
      <c r="F648" s="44" t="s">
        <v>70</v>
      </c>
      <c r="G648" s="46">
        <v>103286</v>
      </c>
      <c r="H648" s="46">
        <v>105420</v>
      </c>
      <c r="I648" s="46">
        <v>107341</v>
      </c>
      <c r="J648" s="26"/>
    </row>
    <row r="649" spans="3:10" s="5" customFormat="1" ht="50.25" customHeight="1" x14ac:dyDescent="0.25">
      <c r="C649" s="68"/>
      <c r="D649" s="61"/>
      <c r="E649" s="61"/>
      <c r="F649" s="44" t="s">
        <v>71</v>
      </c>
      <c r="G649" s="46">
        <v>1043.29</v>
      </c>
      <c r="H649" s="46">
        <v>1067.8800000000001</v>
      </c>
      <c r="I649" s="46">
        <v>1084.25</v>
      </c>
      <c r="J649" s="26"/>
    </row>
    <row r="650" spans="3:10" s="5" customFormat="1" ht="43.15" customHeight="1" x14ac:dyDescent="0.25">
      <c r="C650" s="68"/>
      <c r="D650" s="61"/>
      <c r="E650" s="61"/>
      <c r="F650" s="44" t="s">
        <v>72</v>
      </c>
      <c r="G650" s="46">
        <v>0</v>
      </c>
      <c r="H650" s="46">
        <v>0</v>
      </c>
      <c r="I650" s="46">
        <v>0</v>
      </c>
      <c r="J650" s="26"/>
    </row>
    <row r="651" spans="3:10" s="5" customFormat="1" ht="28.5" customHeight="1" x14ac:dyDescent="0.25">
      <c r="C651" s="68"/>
      <c r="D651" s="61"/>
      <c r="E651" s="61"/>
      <c r="F651" s="44" t="s">
        <v>41</v>
      </c>
      <c r="G651" s="46">
        <f>G647+G648+G649+G650</f>
        <v>104329.29</v>
      </c>
      <c r="H651" s="46">
        <f>SUM(H647:H650)</f>
        <v>106487.88</v>
      </c>
      <c r="I651" s="46">
        <f>SUM(I647:I650)</f>
        <v>108425.25</v>
      </c>
      <c r="J651" s="26"/>
    </row>
    <row r="652" spans="3:10" s="5" customFormat="1" ht="50.25" customHeight="1" x14ac:dyDescent="0.25">
      <c r="C652" s="62" t="s">
        <v>258</v>
      </c>
      <c r="D652" s="61" t="s">
        <v>224</v>
      </c>
      <c r="E652" s="61" t="s">
        <v>1</v>
      </c>
      <c r="F652" s="44" t="s">
        <v>69</v>
      </c>
      <c r="G652" s="46">
        <v>0</v>
      </c>
      <c r="H652" s="46">
        <v>0</v>
      </c>
      <c r="I652" s="46">
        <v>0</v>
      </c>
      <c r="J652" s="26"/>
    </row>
    <row r="653" spans="3:10" s="5" customFormat="1" ht="68.25" customHeight="1" x14ac:dyDescent="0.25">
      <c r="C653" s="63"/>
      <c r="D653" s="61"/>
      <c r="E653" s="61"/>
      <c r="F653" s="44" t="s">
        <v>70</v>
      </c>
      <c r="G653" s="46">
        <v>0</v>
      </c>
      <c r="H653" s="46">
        <v>0</v>
      </c>
      <c r="I653" s="46">
        <v>0</v>
      </c>
      <c r="J653" s="26"/>
    </row>
    <row r="654" spans="3:10" s="5" customFormat="1" ht="48.75" customHeight="1" x14ac:dyDescent="0.25">
      <c r="C654" s="63"/>
      <c r="D654" s="61"/>
      <c r="E654" s="61"/>
      <c r="F654" s="44" t="s">
        <v>71</v>
      </c>
      <c r="G654" s="46">
        <v>30000</v>
      </c>
      <c r="H654" s="46">
        <v>30000</v>
      </c>
      <c r="I654" s="46">
        <v>30000</v>
      </c>
      <c r="J654" s="26"/>
    </row>
    <row r="655" spans="3:10" s="5" customFormat="1" ht="43.5" customHeight="1" x14ac:dyDescent="0.25">
      <c r="C655" s="63"/>
      <c r="D655" s="61"/>
      <c r="E655" s="61"/>
      <c r="F655" s="44" t="s">
        <v>72</v>
      </c>
      <c r="G655" s="46">
        <v>0</v>
      </c>
      <c r="H655" s="46">
        <v>0</v>
      </c>
      <c r="I655" s="46">
        <v>0</v>
      </c>
      <c r="J655" s="26"/>
    </row>
    <row r="656" spans="3:10" s="5" customFormat="1" ht="28.5" customHeight="1" x14ac:dyDescent="0.25">
      <c r="C656" s="64"/>
      <c r="D656" s="61"/>
      <c r="E656" s="61"/>
      <c r="F656" s="44" t="s">
        <v>41</v>
      </c>
      <c r="G656" s="46">
        <f>G652+G653+G654+G655</f>
        <v>30000</v>
      </c>
      <c r="H656" s="46">
        <f>SUM(H652:H655)</f>
        <v>30000</v>
      </c>
      <c r="I656" s="46">
        <f>SUM(I652:I655)</f>
        <v>30000</v>
      </c>
      <c r="J656" s="26"/>
    </row>
    <row r="657" spans="3:10" s="5" customFormat="1" ht="39" customHeight="1" x14ac:dyDescent="0.25">
      <c r="C657" s="68" t="s">
        <v>51</v>
      </c>
      <c r="D657" s="61" t="s">
        <v>50</v>
      </c>
      <c r="E657" s="61" t="s">
        <v>1</v>
      </c>
      <c r="F657" s="44" t="s">
        <v>69</v>
      </c>
      <c r="G657" s="46">
        <f>G667</f>
        <v>18000</v>
      </c>
      <c r="H657" s="46">
        <f>H667</f>
        <v>18000</v>
      </c>
      <c r="I657" s="46">
        <f>I667</f>
        <v>18000</v>
      </c>
      <c r="J657" s="26"/>
    </row>
    <row r="658" spans="3:10" s="5" customFormat="1" ht="60" customHeight="1" x14ac:dyDescent="0.25">
      <c r="C658" s="68"/>
      <c r="D658" s="61"/>
      <c r="E658" s="61"/>
      <c r="F658" s="44" t="s">
        <v>70</v>
      </c>
      <c r="G658" s="46">
        <v>0</v>
      </c>
      <c r="H658" s="46">
        <v>0</v>
      </c>
      <c r="I658" s="46">
        <v>0</v>
      </c>
      <c r="J658" s="26"/>
    </row>
    <row r="659" spans="3:10" s="5" customFormat="1" ht="48" customHeight="1" x14ac:dyDescent="0.25">
      <c r="C659" s="68"/>
      <c r="D659" s="61"/>
      <c r="E659" s="61"/>
      <c r="F659" s="44" t="s">
        <v>71</v>
      </c>
      <c r="G659" s="46">
        <v>0</v>
      </c>
      <c r="H659" s="46">
        <v>0</v>
      </c>
      <c r="I659" s="46">
        <v>0</v>
      </c>
      <c r="J659" s="26"/>
    </row>
    <row r="660" spans="3:10" s="5" customFormat="1" ht="46.5" customHeight="1" x14ac:dyDescent="0.25">
      <c r="C660" s="68"/>
      <c r="D660" s="61"/>
      <c r="E660" s="61"/>
      <c r="F660" s="44" t="s">
        <v>72</v>
      </c>
      <c r="G660" s="46">
        <v>0</v>
      </c>
      <c r="H660" s="46">
        <v>0</v>
      </c>
      <c r="I660" s="46">
        <v>0</v>
      </c>
      <c r="J660" s="26"/>
    </row>
    <row r="661" spans="3:10" s="5" customFormat="1" ht="28.5" customHeight="1" x14ac:dyDescent="0.25">
      <c r="C661" s="68"/>
      <c r="D661" s="61"/>
      <c r="E661" s="61"/>
      <c r="F661" s="44" t="s">
        <v>41</v>
      </c>
      <c r="G661" s="46">
        <f>G657+G658+G659+G660</f>
        <v>18000</v>
      </c>
      <c r="H661" s="46">
        <f>H657+H658+H659+H660</f>
        <v>18000</v>
      </c>
      <c r="I661" s="46">
        <f>I657+I658+I659+I660</f>
        <v>18000</v>
      </c>
      <c r="J661" s="26"/>
    </row>
    <row r="662" spans="3:10" s="5" customFormat="1" ht="46.5" hidden="1" customHeight="1" x14ac:dyDescent="0.25">
      <c r="C662" s="58"/>
      <c r="D662" s="61"/>
      <c r="E662" s="81"/>
      <c r="F662" s="44" t="s">
        <v>2</v>
      </c>
      <c r="G662" s="46">
        <v>0</v>
      </c>
      <c r="H662" s="46">
        <v>0</v>
      </c>
      <c r="I662" s="46">
        <v>0</v>
      </c>
      <c r="J662" s="26"/>
    </row>
    <row r="663" spans="3:10" s="5" customFormat="1" ht="60.75" hidden="1" customHeight="1" x14ac:dyDescent="0.25">
      <c r="C663" s="58"/>
      <c r="D663" s="61"/>
      <c r="E663" s="81"/>
      <c r="F663" s="44" t="s">
        <v>3</v>
      </c>
      <c r="G663" s="46">
        <v>0</v>
      </c>
      <c r="H663" s="46">
        <v>0</v>
      </c>
      <c r="I663" s="46">
        <v>0</v>
      </c>
      <c r="J663" s="26"/>
    </row>
    <row r="664" spans="3:10" s="5" customFormat="1" ht="48.75" hidden="1" customHeight="1" x14ac:dyDescent="0.25">
      <c r="C664" s="58"/>
      <c r="D664" s="61"/>
      <c r="E664" s="81"/>
      <c r="F664" s="44" t="s">
        <v>4</v>
      </c>
      <c r="G664" s="46">
        <v>0</v>
      </c>
      <c r="H664" s="46">
        <v>0</v>
      </c>
      <c r="I664" s="46">
        <v>0</v>
      </c>
      <c r="J664" s="26"/>
    </row>
    <row r="665" spans="3:10" s="5" customFormat="1" ht="49.5" hidden="1" customHeight="1" x14ac:dyDescent="0.25">
      <c r="C665" s="58"/>
      <c r="D665" s="61"/>
      <c r="E665" s="81"/>
      <c r="F665" s="44" t="s">
        <v>5</v>
      </c>
      <c r="G665" s="46">
        <v>0</v>
      </c>
      <c r="H665" s="46">
        <v>0</v>
      </c>
      <c r="I665" s="46">
        <v>0</v>
      </c>
      <c r="J665" s="26"/>
    </row>
    <row r="666" spans="3:10" s="5" customFormat="1" ht="29.25" hidden="1" customHeight="1" x14ac:dyDescent="0.25">
      <c r="C666" s="58"/>
      <c r="D666" s="61"/>
      <c r="E666" s="81"/>
      <c r="F666" s="44" t="s">
        <v>6</v>
      </c>
      <c r="G666" s="46">
        <f>G662+G663+G664+G665</f>
        <v>0</v>
      </c>
      <c r="H666" s="46">
        <f>H662+H663+H664+H665</f>
        <v>0</v>
      </c>
      <c r="I666" s="46">
        <f>I662+I663+I664+I665</f>
        <v>0</v>
      </c>
      <c r="J666" s="26"/>
    </row>
    <row r="667" spans="3:10" s="5" customFormat="1" ht="42" customHeight="1" x14ac:dyDescent="0.25">
      <c r="C667" s="68" t="s">
        <v>52</v>
      </c>
      <c r="D667" s="61" t="s">
        <v>139</v>
      </c>
      <c r="E667" s="61" t="s">
        <v>1</v>
      </c>
      <c r="F667" s="44" t="s">
        <v>69</v>
      </c>
      <c r="G667" s="46">
        <v>18000</v>
      </c>
      <c r="H667" s="46">
        <v>18000</v>
      </c>
      <c r="I667" s="46">
        <v>18000</v>
      </c>
      <c r="J667" s="26"/>
    </row>
    <row r="668" spans="3:10" s="5" customFormat="1" ht="57.75" customHeight="1" x14ac:dyDescent="0.25">
      <c r="C668" s="68"/>
      <c r="D668" s="61"/>
      <c r="E668" s="61"/>
      <c r="F668" s="44" t="s">
        <v>70</v>
      </c>
      <c r="G668" s="46">
        <v>0</v>
      </c>
      <c r="H668" s="46">
        <v>0</v>
      </c>
      <c r="I668" s="46">
        <v>0</v>
      </c>
      <c r="J668" s="26"/>
    </row>
    <row r="669" spans="3:10" s="5" customFormat="1" ht="53.25" customHeight="1" x14ac:dyDescent="0.25">
      <c r="C669" s="68"/>
      <c r="D669" s="61"/>
      <c r="E669" s="61"/>
      <c r="F669" s="44" t="s">
        <v>71</v>
      </c>
      <c r="G669" s="46">
        <v>0</v>
      </c>
      <c r="H669" s="46">
        <v>0</v>
      </c>
      <c r="I669" s="46">
        <v>0</v>
      </c>
      <c r="J669" s="26"/>
    </row>
    <row r="670" spans="3:10" s="5" customFormat="1" ht="42.75" customHeight="1" x14ac:dyDescent="0.25">
      <c r="C670" s="68"/>
      <c r="D670" s="61"/>
      <c r="E670" s="61"/>
      <c r="F670" s="44" t="s">
        <v>72</v>
      </c>
      <c r="G670" s="46">
        <v>0</v>
      </c>
      <c r="H670" s="46">
        <v>0</v>
      </c>
      <c r="I670" s="46">
        <v>0</v>
      </c>
      <c r="J670" s="26"/>
    </row>
    <row r="671" spans="3:10" s="5" customFormat="1" ht="31.5" customHeight="1" x14ac:dyDescent="0.25">
      <c r="C671" s="68"/>
      <c r="D671" s="61"/>
      <c r="E671" s="61"/>
      <c r="F671" s="44" t="s">
        <v>41</v>
      </c>
      <c r="G671" s="46">
        <f>G666+G667+G668+G669</f>
        <v>18000</v>
      </c>
      <c r="H671" s="46">
        <f>H666+H667+H668+H669</f>
        <v>18000</v>
      </c>
      <c r="I671" s="46">
        <f>I666+I667+I668+I669</f>
        <v>18000</v>
      </c>
      <c r="J671" s="26"/>
    </row>
    <row r="672" spans="3:10" s="5" customFormat="1" ht="40.5" hidden="1" customHeight="1" x14ac:dyDescent="0.25">
      <c r="C672" s="68"/>
      <c r="D672" s="61"/>
      <c r="E672" s="61"/>
      <c r="F672" s="44"/>
      <c r="G672" s="46"/>
      <c r="H672" s="46"/>
      <c r="I672" s="46"/>
      <c r="J672" s="26"/>
    </row>
    <row r="673" spans="3:15" s="5" customFormat="1" ht="60" hidden="1" customHeight="1" x14ac:dyDescent="0.25">
      <c r="C673" s="68"/>
      <c r="D673" s="61"/>
      <c r="E673" s="61"/>
      <c r="F673" s="44"/>
      <c r="G673" s="46"/>
      <c r="H673" s="46"/>
      <c r="I673" s="46"/>
      <c r="J673" s="26"/>
    </row>
    <row r="674" spans="3:15" s="5" customFormat="1" ht="48.75" hidden="1" customHeight="1" x14ac:dyDescent="0.25">
      <c r="C674" s="68"/>
      <c r="D674" s="61"/>
      <c r="E674" s="61"/>
      <c r="F674" s="44"/>
      <c r="G674" s="46"/>
      <c r="H674" s="46"/>
      <c r="I674" s="46"/>
      <c r="J674" s="26"/>
    </row>
    <row r="675" spans="3:15" s="5" customFormat="1" ht="40.5" hidden="1" customHeight="1" x14ac:dyDescent="0.25">
      <c r="C675" s="68"/>
      <c r="D675" s="61"/>
      <c r="E675" s="61"/>
      <c r="F675" s="44"/>
      <c r="G675" s="46"/>
      <c r="H675" s="46"/>
      <c r="I675" s="46"/>
      <c r="J675" s="26"/>
      <c r="O675"/>
    </row>
    <row r="676" spans="3:15" s="5" customFormat="1" ht="0.75" hidden="1" customHeight="1" x14ac:dyDescent="0.25">
      <c r="C676" s="68"/>
      <c r="D676" s="61"/>
      <c r="E676" s="61"/>
      <c r="F676" s="44"/>
      <c r="G676" s="46"/>
      <c r="H676" s="46"/>
      <c r="I676" s="46"/>
      <c r="J676" s="26" t="s">
        <v>192</v>
      </c>
      <c r="O676"/>
    </row>
    <row r="677" spans="3:15" s="5" customFormat="1" ht="1.5" hidden="1" customHeight="1" x14ac:dyDescent="0.25">
      <c r="C677" s="68"/>
      <c r="D677" s="61"/>
      <c r="E677" s="61"/>
      <c r="F677" s="44"/>
      <c r="G677" s="46"/>
      <c r="H677" s="46"/>
      <c r="I677" s="46"/>
      <c r="J677" s="26"/>
      <c r="O677"/>
    </row>
    <row r="678" spans="3:15" ht="61.5" hidden="1" customHeight="1" x14ac:dyDescent="0.25">
      <c r="C678" s="68"/>
      <c r="D678" s="61"/>
      <c r="E678" s="61"/>
      <c r="F678" s="44"/>
      <c r="G678" s="46"/>
      <c r="H678" s="46"/>
      <c r="I678" s="46"/>
      <c r="J678" s="26"/>
    </row>
    <row r="679" spans="3:15" ht="21" hidden="1" customHeight="1" x14ac:dyDescent="0.25">
      <c r="C679" s="68"/>
      <c r="D679" s="61"/>
      <c r="E679" s="61"/>
      <c r="F679" s="44"/>
      <c r="G679" s="46"/>
      <c r="H679" s="46"/>
      <c r="I679" s="46"/>
      <c r="J679" s="26"/>
    </row>
    <row r="680" spans="3:15" ht="40.5" hidden="1" customHeight="1" x14ac:dyDescent="0.25">
      <c r="C680" s="68"/>
      <c r="D680" s="61"/>
      <c r="E680" s="61"/>
      <c r="F680" s="44"/>
      <c r="G680" s="46"/>
      <c r="H680" s="46"/>
      <c r="I680" s="46"/>
      <c r="J680" s="26"/>
    </row>
    <row r="681" spans="3:15" ht="21" hidden="1" customHeight="1" x14ac:dyDescent="0.25">
      <c r="C681" s="68"/>
      <c r="D681" s="61"/>
      <c r="E681" s="61"/>
      <c r="F681" s="44"/>
      <c r="G681" s="46"/>
      <c r="H681" s="46"/>
      <c r="I681" s="46"/>
      <c r="J681" s="26"/>
    </row>
    <row r="682" spans="3:15" ht="56.25" x14ac:dyDescent="0.25">
      <c r="C682" s="68" t="s">
        <v>198</v>
      </c>
      <c r="D682" s="61" t="s">
        <v>153</v>
      </c>
      <c r="E682" s="61" t="s">
        <v>1</v>
      </c>
      <c r="F682" s="44" t="s">
        <v>69</v>
      </c>
      <c r="G682" s="46">
        <f t="shared" ref="G682:H682" si="22">G687+G692</f>
        <v>0</v>
      </c>
      <c r="H682" s="46">
        <f t="shared" si="22"/>
        <v>0</v>
      </c>
      <c r="I682" s="46">
        <f t="shared" ref="I682:I684" si="23">I687+I692</f>
        <v>0</v>
      </c>
      <c r="J682" s="26"/>
    </row>
    <row r="683" spans="3:15" ht="56.25" x14ac:dyDescent="0.25">
      <c r="C683" s="68"/>
      <c r="D683" s="61"/>
      <c r="E683" s="61"/>
      <c r="F683" s="44" t="s">
        <v>70</v>
      </c>
      <c r="G683" s="46">
        <f t="shared" ref="G683:H683" si="24">G688+G693</f>
        <v>0</v>
      </c>
      <c r="H683" s="46">
        <f t="shared" si="24"/>
        <v>0</v>
      </c>
      <c r="I683" s="46">
        <f t="shared" si="23"/>
        <v>0</v>
      </c>
      <c r="J683" s="26"/>
    </row>
    <row r="684" spans="3:15" ht="37.5" x14ac:dyDescent="0.25">
      <c r="C684" s="68"/>
      <c r="D684" s="61"/>
      <c r="E684" s="61"/>
      <c r="F684" s="44" t="s">
        <v>71</v>
      </c>
      <c r="G684" s="46">
        <f t="shared" ref="G684:H684" si="25">G689+G694</f>
        <v>50000</v>
      </c>
      <c r="H684" s="46">
        <f t="shared" si="25"/>
        <v>50000</v>
      </c>
      <c r="I684" s="46">
        <f t="shared" si="23"/>
        <v>50000</v>
      </c>
      <c r="J684" s="26"/>
    </row>
    <row r="685" spans="3:15" ht="37.5" x14ac:dyDescent="0.25">
      <c r="C685" s="68"/>
      <c r="D685" s="61"/>
      <c r="E685" s="61"/>
      <c r="F685" s="44" t="s">
        <v>72</v>
      </c>
      <c r="G685" s="46">
        <v>0</v>
      </c>
      <c r="H685" s="46">
        <v>0</v>
      </c>
      <c r="I685" s="46">
        <v>0</v>
      </c>
      <c r="J685" s="26"/>
    </row>
    <row r="686" spans="3:15" ht="20.25" x14ac:dyDescent="0.25">
      <c r="C686" s="68"/>
      <c r="D686" s="61"/>
      <c r="E686" s="61"/>
      <c r="F686" s="44" t="s">
        <v>41</v>
      </c>
      <c r="G686" s="46">
        <f>G682+G683+G684+G685</f>
        <v>50000</v>
      </c>
      <c r="H686" s="46">
        <f>H682+H683+H684+H685</f>
        <v>50000</v>
      </c>
      <c r="I686" s="46">
        <f>I682+I683+I684+I685</f>
        <v>50000</v>
      </c>
      <c r="J686" s="26"/>
    </row>
    <row r="687" spans="3:15" ht="56.25" x14ac:dyDescent="0.25">
      <c r="C687" s="68" t="s">
        <v>199</v>
      </c>
      <c r="D687" s="61" t="s">
        <v>168</v>
      </c>
      <c r="E687" s="61" t="s">
        <v>1</v>
      </c>
      <c r="F687" s="44" t="s">
        <v>69</v>
      </c>
      <c r="G687" s="46">
        <v>0</v>
      </c>
      <c r="H687" s="46">
        <v>0</v>
      </c>
      <c r="I687" s="46">
        <v>0</v>
      </c>
      <c r="J687" s="26"/>
    </row>
    <row r="688" spans="3:15" ht="56.25" x14ac:dyDescent="0.25">
      <c r="C688" s="68"/>
      <c r="D688" s="61"/>
      <c r="E688" s="61"/>
      <c r="F688" s="44" t="s">
        <v>70</v>
      </c>
      <c r="G688" s="46">
        <v>0</v>
      </c>
      <c r="H688" s="46">
        <v>0</v>
      </c>
      <c r="I688" s="46">
        <v>0</v>
      </c>
      <c r="J688" s="26"/>
    </row>
    <row r="689" spans="3:10" ht="37.5" x14ac:dyDescent="0.25">
      <c r="C689" s="68"/>
      <c r="D689" s="61"/>
      <c r="E689" s="61"/>
      <c r="F689" s="44" t="s">
        <v>71</v>
      </c>
      <c r="G689" s="46">
        <v>50000</v>
      </c>
      <c r="H689" s="46">
        <v>50000</v>
      </c>
      <c r="I689" s="46">
        <v>50000</v>
      </c>
      <c r="J689" s="26"/>
    </row>
    <row r="690" spans="3:10" ht="37.5" x14ac:dyDescent="0.25">
      <c r="C690" s="68"/>
      <c r="D690" s="61"/>
      <c r="E690" s="61"/>
      <c r="F690" s="44" t="s">
        <v>72</v>
      </c>
      <c r="G690" s="46">
        <v>0</v>
      </c>
      <c r="H690" s="46">
        <v>0</v>
      </c>
      <c r="I690" s="46">
        <v>0</v>
      </c>
      <c r="J690" s="26"/>
    </row>
    <row r="691" spans="3:10" ht="20.25" x14ac:dyDescent="0.25">
      <c r="C691" s="68"/>
      <c r="D691" s="61"/>
      <c r="E691" s="61"/>
      <c r="F691" s="44" t="s">
        <v>41</v>
      </c>
      <c r="G691" s="46">
        <f>G687+G688+G689+G690</f>
        <v>50000</v>
      </c>
      <c r="H691" s="46">
        <f>H687+H688+H689+H690</f>
        <v>50000</v>
      </c>
      <c r="I691" s="46">
        <f>I687+I688+I689+I690</f>
        <v>50000</v>
      </c>
      <c r="J691" s="26"/>
    </row>
    <row r="692" spans="3:10" ht="56.25" hidden="1" x14ac:dyDescent="0.25">
      <c r="C692" s="68" t="s">
        <v>164</v>
      </c>
      <c r="D692" s="61" t="s">
        <v>166</v>
      </c>
      <c r="E692" s="61" t="s">
        <v>1</v>
      </c>
      <c r="F692" s="44" t="s">
        <v>69</v>
      </c>
      <c r="G692" s="46">
        <v>0</v>
      </c>
      <c r="H692" s="46">
        <v>0</v>
      </c>
      <c r="I692" s="46">
        <v>0</v>
      </c>
      <c r="J692" s="26"/>
    </row>
    <row r="693" spans="3:10" ht="56.25" hidden="1" x14ac:dyDescent="0.25">
      <c r="C693" s="68"/>
      <c r="D693" s="61"/>
      <c r="E693" s="61"/>
      <c r="F693" s="44" t="s">
        <v>70</v>
      </c>
      <c r="G693" s="46">
        <v>0</v>
      </c>
      <c r="H693" s="46">
        <v>0</v>
      </c>
      <c r="I693" s="46">
        <v>0</v>
      </c>
      <c r="J693" s="26"/>
    </row>
    <row r="694" spans="3:10" ht="37.5" hidden="1" x14ac:dyDescent="0.25">
      <c r="C694" s="68"/>
      <c r="D694" s="61"/>
      <c r="E694" s="61"/>
      <c r="F694" s="44" t="s">
        <v>71</v>
      </c>
      <c r="G694" s="46">
        <v>0</v>
      </c>
      <c r="H694" s="46">
        <v>0</v>
      </c>
      <c r="I694" s="46">
        <v>0</v>
      </c>
      <c r="J694" s="26"/>
    </row>
    <row r="695" spans="3:10" ht="37.5" hidden="1" x14ac:dyDescent="0.25">
      <c r="C695" s="68"/>
      <c r="D695" s="61"/>
      <c r="E695" s="61"/>
      <c r="F695" s="44" t="s">
        <v>72</v>
      </c>
      <c r="G695" s="46">
        <v>0</v>
      </c>
      <c r="H695" s="46">
        <v>0</v>
      </c>
      <c r="I695" s="46">
        <v>0</v>
      </c>
      <c r="J695" s="26"/>
    </row>
    <row r="696" spans="3:10" ht="20.25" hidden="1" x14ac:dyDescent="0.25">
      <c r="C696" s="68"/>
      <c r="D696" s="61"/>
      <c r="E696" s="61"/>
      <c r="F696" s="44" t="s">
        <v>41</v>
      </c>
      <c r="G696" s="46">
        <v>0</v>
      </c>
      <c r="H696" s="46">
        <f>H692</f>
        <v>0</v>
      </c>
      <c r="I696" s="46">
        <f>I692</f>
        <v>0</v>
      </c>
      <c r="J696" s="26"/>
    </row>
    <row r="697" spans="3:10" ht="56.25" x14ac:dyDescent="0.25">
      <c r="C697" s="68" t="s">
        <v>207</v>
      </c>
      <c r="D697" s="61" t="s">
        <v>133</v>
      </c>
      <c r="E697" s="61" t="s">
        <v>1</v>
      </c>
      <c r="F697" s="44" t="s">
        <v>69</v>
      </c>
      <c r="G697" s="46">
        <v>0</v>
      </c>
      <c r="H697" s="46">
        <v>0</v>
      </c>
      <c r="I697" s="46">
        <f>I727</f>
        <v>0</v>
      </c>
      <c r="J697" s="26"/>
    </row>
    <row r="698" spans="3:10" ht="56.25" x14ac:dyDescent="0.25">
      <c r="C698" s="68"/>
      <c r="D698" s="61"/>
      <c r="E698" s="61"/>
      <c r="F698" s="44" t="s">
        <v>70</v>
      </c>
      <c r="G698" s="46">
        <v>0</v>
      </c>
      <c r="H698" s="46">
        <v>0</v>
      </c>
      <c r="I698" s="46">
        <v>0</v>
      </c>
      <c r="J698" s="26"/>
    </row>
    <row r="699" spans="3:10" ht="37.5" x14ac:dyDescent="0.25">
      <c r="C699" s="68"/>
      <c r="D699" s="61"/>
      <c r="E699" s="61"/>
      <c r="F699" s="44" t="s">
        <v>71</v>
      </c>
      <c r="G699" s="46">
        <f>G714+G719+G724+G729+G734</f>
        <v>97300</v>
      </c>
      <c r="H699" s="46">
        <f t="shared" ref="H699" si="26">H714+H719</f>
        <v>0</v>
      </c>
      <c r="I699" s="46">
        <f>I714+I719+I729</f>
        <v>0</v>
      </c>
      <c r="J699" s="26"/>
    </row>
    <row r="700" spans="3:10" ht="37.5" x14ac:dyDescent="0.25">
      <c r="C700" s="68"/>
      <c r="D700" s="61"/>
      <c r="E700" s="61"/>
      <c r="F700" s="44" t="s">
        <v>72</v>
      </c>
      <c r="G700" s="46">
        <v>0</v>
      </c>
      <c r="H700" s="46">
        <v>0</v>
      </c>
      <c r="I700" s="46">
        <v>0</v>
      </c>
      <c r="J700" s="26"/>
    </row>
    <row r="701" spans="3:10" ht="20.25" x14ac:dyDescent="0.25">
      <c r="C701" s="68"/>
      <c r="D701" s="61"/>
      <c r="E701" s="61"/>
      <c r="F701" s="44" t="s">
        <v>41</v>
      </c>
      <c r="G701" s="46">
        <f>SUM(G697:G700)</f>
        <v>97300</v>
      </c>
      <c r="H701" s="46">
        <f t="shared" ref="H701:I701" si="27">SUM(H697:H700)</f>
        <v>0</v>
      </c>
      <c r="I701" s="46">
        <f t="shared" si="27"/>
        <v>0</v>
      </c>
      <c r="J701" s="26"/>
    </row>
    <row r="702" spans="3:10" ht="0.75" customHeight="1" x14ac:dyDescent="0.25">
      <c r="C702" s="68" t="s">
        <v>142</v>
      </c>
      <c r="D702" s="101" t="s">
        <v>176</v>
      </c>
      <c r="E702" s="61" t="s">
        <v>1</v>
      </c>
      <c r="F702" s="44" t="s">
        <v>69</v>
      </c>
      <c r="G702" s="46">
        <v>0</v>
      </c>
      <c r="H702" s="46">
        <v>0</v>
      </c>
      <c r="I702" s="46">
        <v>0</v>
      </c>
      <c r="J702" s="26"/>
    </row>
    <row r="703" spans="3:10" ht="57" hidden="1" customHeight="1" x14ac:dyDescent="0.25">
      <c r="C703" s="68"/>
      <c r="D703" s="101"/>
      <c r="E703" s="61"/>
      <c r="F703" s="44" t="s">
        <v>70</v>
      </c>
      <c r="G703" s="46">
        <v>0</v>
      </c>
      <c r="H703" s="46">
        <v>0</v>
      </c>
      <c r="I703" s="46">
        <v>0</v>
      </c>
      <c r="J703" s="26"/>
    </row>
    <row r="704" spans="3:10" ht="38.25" hidden="1" customHeight="1" x14ac:dyDescent="0.25">
      <c r="C704" s="68"/>
      <c r="D704" s="101"/>
      <c r="E704" s="61"/>
      <c r="F704" s="44" t="s">
        <v>71</v>
      </c>
      <c r="G704" s="46">
        <v>0</v>
      </c>
      <c r="H704" s="46">
        <v>0</v>
      </c>
      <c r="I704" s="46">
        <v>0</v>
      </c>
      <c r="J704" s="26"/>
    </row>
    <row r="705" spans="3:10" ht="38.25" hidden="1" customHeight="1" x14ac:dyDescent="0.25">
      <c r="C705" s="68"/>
      <c r="D705" s="101"/>
      <c r="E705" s="61"/>
      <c r="F705" s="44" t="s">
        <v>72</v>
      </c>
      <c r="G705" s="46">
        <v>0</v>
      </c>
      <c r="H705" s="46">
        <v>0</v>
      </c>
      <c r="I705" s="46">
        <v>0</v>
      </c>
      <c r="J705" s="26"/>
    </row>
    <row r="706" spans="3:10" ht="21" hidden="1" customHeight="1" x14ac:dyDescent="0.25">
      <c r="C706" s="68"/>
      <c r="D706" s="101"/>
      <c r="E706" s="61"/>
      <c r="F706" s="44" t="s">
        <v>41</v>
      </c>
      <c r="G706" s="46">
        <f>SUM(G702:G705)</f>
        <v>0</v>
      </c>
      <c r="H706" s="46">
        <f>SUM(H702:H705)</f>
        <v>0</v>
      </c>
      <c r="I706" s="46">
        <f>SUM(I702:I705)</f>
        <v>0</v>
      </c>
      <c r="J706" s="26"/>
    </row>
    <row r="707" spans="3:10" ht="57" hidden="1" customHeight="1" x14ac:dyDescent="0.25">
      <c r="C707" s="68" t="s">
        <v>164</v>
      </c>
      <c r="D707" s="101" t="s">
        <v>191</v>
      </c>
      <c r="E707" s="61" t="s">
        <v>1</v>
      </c>
      <c r="F707" s="44" t="s">
        <v>69</v>
      </c>
      <c r="G707" s="46">
        <v>0</v>
      </c>
      <c r="H707" s="46">
        <v>0</v>
      </c>
      <c r="I707" s="46">
        <v>0</v>
      </c>
      <c r="J707" s="26"/>
    </row>
    <row r="708" spans="3:10" ht="57" hidden="1" customHeight="1" x14ac:dyDescent="0.25">
      <c r="C708" s="68"/>
      <c r="D708" s="101"/>
      <c r="E708" s="61"/>
      <c r="F708" s="44" t="s">
        <v>70</v>
      </c>
      <c r="G708" s="46">
        <v>0</v>
      </c>
      <c r="H708" s="46">
        <v>0</v>
      </c>
      <c r="I708" s="46">
        <v>0</v>
      </c>
      <c r="J708" s="26"/>
    </row>
    <row r="709" spans="3:10" ht="38.25" hidden="1" customHeight="1" x14ac:dyDescent="0.25">
      <c r="C709" s="68"/>
      <c r="D709" s="101"/>
      <c r="E709" s="61"/>
      <c r="F709" s="44" t="s">
        <v>71</v>
      </c>
      <c r="G709" s="46">
        <v>0</v>
      </c>
      <c r="H709" s="46">
        <v>0</v>
      </c>
      <c r="I709" s="46">
        <v>0</v>
      </c>
      <c r="J709" s="26"/>
    </row>
    <row r="710" spans="3:10" ht="38.25" hidden="1" customHeight="1" x14ac:dyDescent="0.25">
      <c r="C710" s="68"/>
      <c r="D710" s="101"/>
      <c r="E710" s="61"/>
      <c r="F710" s="44" t="s">
        <v>72</v>
      </c>
      <c r="G710" s="46">
        <v>0</v>
      </c>
      <c r="H710" s="46">
        <v>0</v>
      </c>
      <c r="I710" s="46">
        <v>0</v>
      </c>
      <c r="J710" s="26"/>
    </row>
    <row r="711" spans="3:10" ht="21" hidden="1" customHeight="1" x14ac:dyDescent="0.25">
      <c r="C711" s="68"/>
      <c r="D711" s="101"/>
      <c r="E711" s="61"/>
      <c r="F711" s="44" t="s">
        <v>41</v>
      </c>
      <c r="G711" s="46">
        <f>SUM(G707:G710)</f>
        <v>0</v>
      </c>
      <c r="H711" s="46">
        <f>SUM(H707:H710)</f>
        <v>0</v>
      </c>
      <c r="I711" s="46">
        <f>SUM(I707:I710)</f>
        <v>0</v>
      </c>
      <c r="J711" s="26"/>
    </row>
    <row r="712" spans="3:10" ht="56.25" hidden="1" x14ac:dyDescent="0.25">
      <c r="C712" s="68" t="s">
        <v>177</v>
      </c>
      <c r="D712" s="101" t="s">
        <v>59</v>
      </c>
      <c r="E712" s="61" t="s">
        <v>1</v>
      </c>
      <c r="F712" s="44" t="s">
        <v>69</v>
      </c>
      <c r="G712" s="46">
        <v>0</v>
      </c>
      <c r="H712" s="46">
        <v>0</v>
      </c>
      <c r="I712" s="46">
        <v>0</v>
      </c>
      <c r="J712" s="26"/>
    </row>
    <row r="713" spans="3:10" ht="56.25" hidden="1" x14ac:dyDescent="0.25">
      <c r="C713" s="68"/>
      <c r="D713" s="101"/>
      <c r="E713" s="61"/>
      <c r="F713" s="44" t="s">
        <v>70</v>
      </c>
      <c r="G713" s="46">
        <v>0</v>
      </c>
      <c r="H713" s="46">
        <v>0</v>
      </c>
      <c r="I713" s="46">
        <v>0</v>
      </c>
      <c r="J713" s="26"/>
    </row>
    <row r="714" spans="3:10" ht="37.5" hidden="1" x14ac:dyDescent="0.25">
      <c r="C714" s="68"/>
      <c r="D714" s="101"/>
      <c r="E714" s="61"/>
      <c r="F714" s="44" t="s">
        <v>71</v>
      </c>
      <c r="G714" s="46">
        <v>0</v>
      </c>
      <c r="H714" s="46">
        <v>0</v>
      </c>
      <c r="I714" s="46">
        <v>0</v>
      </c>
      <c r="J714" s="26"/>
    </row>
    <row r="715" spans="3:10" ht="37.5" hidden="1" x14ac:dyDescent="0.25">
      <c r="C715" s="68"/>
      <c r="D715" s="101"/>
      <c r="E715" s="61"/>
      <c r="F715" s="44" t="s">
        <v>72</v>
      </c>
      <c r="G715" s="46">
        <v>0</v>
      </c>
      <c r="H715" s="46">
        <v>0</v>
      </c>
      <c r="I715" s="46">
        <v>0</v>
      </c>
      <c r="J715" s="26"/>
    </row>
    <row r="716" spans="3:10" ht="20.25" hidden="1" x14ac:dyDescent="0.25">
      <c r="C716" s="68"/>
      <c r="D716" s="101"/>
      <c r="E716" s="61"/>
      <c r="F716" s="44" t="s">
        <v>41</v>
      </c>
      <c r="G716" s="46">
        <f>SUM(G712:G715)</f>
        <v>0</v>
      </c>
      <c r="H716" s="46">
        <f>SUM(H712:H715)</f>
        <v>0</v>
      </c>
      <c r="I716" s="46">
        <f>SUM(I712:I715)</f>
        <v>0</v>
      </c>
      <c r="J716" s="26"/>
    </row>
    <row r="717" spans="3:10" ht="56.25" x14ac:dyDescent="0.25">
      <c r="C717" s="68" t="s">
        <v>208</v>
      </c>
      <c r="D717" s="61" t="s">
        <v>81</v>
      </c>
      <c r="E717" s="61" t="s">
        <v>1</v>
      </c>
      <c r="F717" s="44" t="s">
        <v>69</v>
      </c>
      <c r="G717" s="46">
        <v>0</v>
      </c>
      <c r="H717" s="46">
        <v>0</v>
      </c>
      <c r="I717" s="46">
        <v>0</v>
      </c>
      <c r="J717" s="26"/>
    </row>
    <row r="718" spans="3:10" ht="56.25" x14ac:dyDescent="0.25">
      <c r="C718" s="68"/>
      <c r="D718" s="61"/>
      <c r="E718" s="61"/>
      <c r="F718" s="44" t="s">
        <v>70</v>
      </c>
      <c r="G718" s="46">
        <v>0</v>
      </c>
      <c r="H718" s="46">
        <v>0</v>
      </c>
      <c r="I718" s="46">
        <v>0</v>
      </c>
      <c r="J718" s="26"/>
    </row>
    <row r="719" spans="3:10" ht="37.5" x14ac:dyDescent="0.25">
      <c r="C719" s="68"/>
      <c r="D719" s="61"/>
      <c r="E719" s="61"/>
      <c r="F719" s="44" t="s">
        <v>71</v>
      </c>
      <c r="G719" s="46">
        <v>97300</v>
      </c>
      <c r="H719" s="46">
        <v>0</v>
      </c>
      <c r="I719" s="46">
        <v>0</v>
      </c>
      <c r="J719" s="26"/>
    </row>
    <row r="720" spans="3:10" ht="37.5" x14ac:dyDescent="0.25">
      <c r="C720" s="68"/>
      <c r="D720" s="61"/>
      <c r="E720" s="61"/>
      <c r="F720" s="44" t="s">
        <v>72</v>
      </c>
      <c r="G720" s="46">
        <v>0</v>
      </c>
      <c r="H720" s="46">
        <v>0</v>
      </c>
      <c r="I720" s="46">
        <v>0</v>
      </c>
      <c r="J720" s="26"/>
    </row>
    <row r="721" spans="3:10" ht="20.25" x14ac:dyDescent="0.25">
      <c r="C721" s="68"/>
      <c r="D721" s="61"/>
      <c r="E721" s="61"/>
      <c r="F721" s="44" t="s">
        <v>41</v>
      </c>
      <c r="G721" s="46">
        <f>G717+G718+G719+G720</f>
        <v>97300</v>
      </c>
      <c r="H721" s="46">
        <f>H717+H718+H719+H720</f>
        <v>0</v>
      </c>
      <c r="I721" s="46">
        <f>I717+I718+I719+I720</f>
        <v>0</v>
      </c>
      <c r="J721" s="26"/>
    </row>
    <row r="722" spans="3:10" ht="42" hidden="1" customHeight="1" x14ac:dyDescent="0.25">
      <c r="C722" s="68" t="s">
        <v>213</v>
      </c>
      <c r="D722" s="65" t="s">
        <v>115</v>
      </c>
      <c r="E722" s="61" t="s">
        <v>1</v>
      </c>
      <c r="F722" s="44" t="s">
        <v>69</v>
      </c>
      <c r="G722" s="46">
        <v>0</v>
      </c>
      <c r="H722" s="46">
        <v>0</v>
      </c>
      <c r="I722" s="46">
        <v>0</v>
      </c>
      <c r="J722" s="26"/>
    </row>
    <row r="723" spans="3:10" ht="56.25" hidden="1" x14ac:dyDescent="0.25">
      <c r="C723" s="80"/>
      <c r="D723" s="66"/>
      <c r="E723" s="61"/>
      <c r="F723" s="44" t="s">
        <v>70</v>
      </c>
      <c r="G723" s="46">
        <v>0</v>
      </c>
      <c r="H723" s="46">
        <v>0</v>
      </c>
      <c r="I723" s="46">
        <v>0</v>
      </c>
      <c r="J723" s="26"/>
    </row>
    <row r="724" spans="3:10" ht="37.5" hidden="1" x14ac:dyDescent="0.25">
      <c r="C724" s="80"/>
      <c r="D724" s="66"/>
      <c r="E724" s="61"/>
      <c r="F724" s="44" t="s">
        <v>71</v>
      </c>
      <c r="G724" s="46">
        <v>0</v>
      </c>
      <c r="H724" s="46">
        <v>0</v>
      </c>
      <c r="I724" s="46">
        <v>0</v>
      </c>
      <c r="J724" s="26"/>
    </row>
    <row r="725" spans="3:10" ht="37.5" hidden="1" x14ac:dyDescent="0.25">
      <c r="C725" s="80"/>
      <c r="D725" s="66"/>
      <c r="E725" s="61"/>
      <c r="F725" s="44" t="s">
        <v>72</v>
      </c>
      <c r="G725" s="46">
        <v>0</v>
      </c>
      <c r="H725" s="46">
        <v>0</v>
      </c>
      <c r="I725" s="46">
        <v>0</v>
      </c>
      <c r="J725" s="26"/>
    </row>
    <row r="726" spans="3:10" ht="20.25" hidden="1" x14ac:dyDescent="0.25">
      <c r="C726" s="80"/>
      <c r="D726" s="67"/>
      <c r="E726" s="61"/>
      <c r="F726" s="44" t="s">
        <v>41</v>
      </c>
      <c r="G726" s="46">
        <f>G724+G725+G723+G722</f>
        <v>0</v>
      </c>
      <c r="H726" s="46">
        <v>0</v>
      </c>
      <c r="I726" s="46">
        <v>0</v>
      </c>
      <c r="J726" s="26"/>
    </row>
    <row r="727" spans="3:10" ht="56.25" hidden="1" x14ac:dyDescent="0.25">
      <c r="C727" s="68" t="s">
        <v>214</v>
      </c>
      <c r="D727" s="61" t="s">
        <v>194</v>
      </c>
      <c r="E727" s="61" t="s">
        <v>1</v>
      </c>
      <c r="F727" s="44" t="s">
        <v>69</v>
      </c>
      <c r="G727" s="46">
        <v>0</v>
      </c>
      <c r="H727" s="46">
        <v>0</v>
      </c>
      <c r="I727" s="46">
        <v>0</v>
      </c>
      <c r="J727" s="26"/>
    </row>
    <row r="728" spans="3:10" ht="56.25" hidden="1" x14ac:dyDescent="0.25">
      <c r="C728" s="68"/>
      <c r="D728" s="61"/>
      <c r="E728" s="61"/>
      <c r="F728" s="44" t="s">
        <v>70</v>
      </c>
      <c r="G728" s="46">
        <v>0</v>
      </c>
      <c r="H728" s="46">
        <v>0</v>
      </c>
      <c r="I728" s="46">
        <v>0</v>
      </c>
      <c r="J728" s="26"/>
    </row>
    <row r="729" spans="3:10" ht="37.5" hidden="1" x14ac:dyDescent="0.25">
      <c r="C729" s="68"/>
      <c r="D729" s="61"/>
      <c r="E729" s="61"/>
      <c r="F729" s="44" t="s">
        <v>71</v>
      </c>
      <c r="G729" s="46">
        <v>0</v>
      </c>
      <c r="H729" s="46">
        <v>0</v>
      </c>
      <c r="I729" s="46">
        <v>0</v>
      </c>
      <c r="J729" s="26"/>
    </row>
    <row r="730" spans="3:10" ht="37.5" hidden="1" x14ac:dyDescent="0.25">
      <c r="C730" s="68"/>
      <c r="D730" s="61"/>
      <c r="E730" s="61"/>
      <c r="F730" s="44" t="s">
        <v>72</v>
      </c>
      <c r="G730" s="46">
        <v>0</v>
      </c>
      <c r="H730" s="46">
        <v>0</v>
      </c>
      <c r="I730" s="46">
        <v>0</v>
      </c>
      <c r="J730" s="26"/>
    </row>
    <row r="731" spans="3:10" ht="18.75" hidden="1" customHeight="1" x14ac:dyDescent="0.25">
      <c r="C731" s="68"/>
      <c r="D731" s="61"/>
      <c r="E731" s="61"/>
      <c r="F731" s="44" t="s">
        <v>41</v>
      </c>
      <c r="G731" s="46">
        <f>G727+G728+G729+G730</f>
        <v>0</v>
      </c>
      <c r="H731" s="46">
        <f>H727+H728+H729+H730</f>
        <v>0</v>
      </c>
      <c r="I731" s="46">
        <f>I727+I728+I729+I730</f>
        <v>0</v>
      </c>
      <c r="J731" s="26"/>
    </row>
    <row r="732" spans="3:10" ht="57" hidden="1" customHeight="1" x14ac:dyDescent="0.25">
      <c r="C732" s="68" t="s">
        <v>228</v>
      </c>
      <c r="D732" s="61" t="s">
        <v>229</v>
      </c>
      <c r="E732" s="61" t="s">
        <v>1</v>
      </c>
      <c r="F732" s="44" t="s">
        <v>69</v>
      </c>
      <c r="G732" s="46">
        <v>0</v>
      </c>
      <c r="H732" s="46">
        <v>0</v>
      </c>
      <c r="I732" s="46">
        <v>0</v>
      </c>
      <c r="J732" s="26"/>
    </row>
    <row r="733" spans="3:10" ht="57" hidden="1" customHeight="1" x14ac:dyDescent="0.25">
      <c r="C733" s="68"/>
      <c r="D733" s="61"/>
      <c r="E733" s="61"/>
      <c r="F733" s="44" t="s">
        <v>70</v>
      </c>
      <c r="G733" s="46">
        <v>0</v>
      </c>
      <c r="H733" s="46">
        <v>0</v>
      </c>
      <c r="I733" s="46">
        <v>0</v>
      </c>
      <c r="J733" s="26"/>
    </row>
    <row r="734" spans="3:10" ht="38.25" hidden="1" customHeight="1" x14ac:dyDescent="0.25">
      <c r="C734" s="68"/>
      <c r="D734" s="61"/>
      <c r="E734" s="61"/>
      <c r="F734" s="44" t="s">
        <v>71</v>
      </c>
      <c r="G734" s="46">
        <v>0</v>
      </c>
      <c r="H734" s="46">
        <v>0</v>
      </c>
      <c r="I734" s="46">
        <v>0</v>
      </c>
      <c r="J734" s="26"/>
    </row>
    <row r="735" spans="3:10" ht="38.25" hidden="1" customHeight="1" x14ac:dyDescent="0.25">
      <c r="C735" s="68"/>
      <c r="D735" s="61"/>
      <c r="E735" s="61"/>
      <c r="F735" s="44" t="s">
        <v>72</v>
      </c>
      <c r="G735" s="46">
        <v>0</v>
      </c>
      <c r="H735" s="46">
        <v>0</v>
      </c>
      <c r="I735" s="46">
        <v>0</v>
      </c>
      <c r="J735" s="26"/>
    </row>
    <row r="736" spans="3:10" ht="21" hidden="1" customHeight="1" x14ac:dyDescent="0.25">
      <c r="C736" s="68"/>
      <c r="D736" s="61"/>
      <c r="E736" s="61"/>
      <c r="F736" s="44" t="s">
        <v>41</v>
      </c>
      <c r="G736" s="46">
        <f>G734</f>
        <v>0</v>
      </c>
      <c r="H736" s="46">
        <v>0</v>
      </c>
      <c r="I736" s="46">
        <v>0</v>
      </c>
      <c r="J736" s="26"/>
    </row>
    <row r="737" spans="3:15" ht="51" customHeight="1" x14ac:dyDescent="0.25">
      <c r="C737" s="68" t="s">
        <v>209</v>
      </c>
      <c r="D737" s="61" t="s">
        <v>30</v>
      </c>
      <c r="E737" s="61" t="s">
        <v>1</v>
      </c>
      <c r="F737" s="44" t="s">
        <v>69</v>
      </c>
      <c r="G737" s="46">
        <f>G742</f>
        <v>1158483.71</v>
      </c>
      <c r="H737" s="46">
        <f t="shared" ref="H737:I737" si="28">H742</f>
        <v>1138676.93</v>
      </c>
      <c r="I737" s="46">
        <f t="shared" si="28"/>
        <v>1126845.73</v>
      </c>
      <c r="J737" s="26"/>
    </row>
    <row r="738" spans="3:15" ht="57" customHeight="1" x14ac:dyDescent="0.25">
      <c r="C738" s="68"/>
      <c r="D738" s="61"/>
      <c r="E738" s="61"/>
      <c r="F738" s="44" t="s">
        <v>70</v>
      </c>
      <c r="G738" s="46">
        <f>G743</f>
        <v>287600.28999999998</v>
      </c>
      <c r="H738" s="46">
        <f t="shared" ref="H738:I738" si="29">H743</f>
        <v>307407.07</v>
      </c>
      <c r="I738" s="46">
        <f t="shared" si="29"/>
        <v>319238.27</v>
      </c>
      <c r="J738" s="26"/>
    </row>
    <row r="739" spans="3:15" ht="38.25" customHeight="1" x14ac:dyDescent="0.25">
      <c r="C739" s="68"/>
      <c r="D739" s="61"/>
      <c r="E739" s="61"/>
      <c r="F739" s="44" t="s">
        <v>71</v>
      </c>
      <c r="G739" s="46">
        <f>G744</f>
        <v>578433.6</v>
      </c>
      <c r="H739" s="46">
        <f t="shared" ref="H739:I739" si="30">H744</f>
        <v>578433.6</v>
      </c>
      <c r="I739" s="46">
        <f t="shared" si="30"/>
        <v>578433.6</v>
      </c>
      <c r="J739" s="26"/>
    </row>
    <row r="740" spans="3:15" ht="38.25" customHeight="1" x14ac:dyDescent="0.25">
      <c r="C740" s="68"/>
      <c r="D740" s="61"/>
      <c r="E740" s="61"/>
      <c r="F740" s="44" t="s">
        <v>72</v>
      </c>
      <c r="G740" s="46">
        <f>G745</f>
        <v>0</v>
      </c>
      <c r="H740" s="46">
        <f t="shared" ref="H740:I740" si="31">H745</f>
        <v>0</v>
      </c>
      <c r="I740" s="46">
        <f t="shared" si="31"/>
        <v>0</v>
      </c>
      <c r="J740" s="26"/>
    </row>
    <row r="741" spans="3:15" ht="21" customHeight="1" x14ac:dyDescent="0.25">
      <c r="C741" s="68"/>
      <c r="D741" s="61"/>
      <c r="E741" s="61"/>
      <c r="F741" s="44" t="s">
        <v>41</v>
      </c>
      <c r="G741" s="46">
        <f>G737+G738+G739+G740</f>
        <v>2024517.6</v>
      </c>
      <c r="H741" s="46">
        <f t="shared" ref="H741:I741" si="32">H737+H738+H739+H740</f>
        <v>2024517.6</v>
      </c>
      <c r="I741" s="46">
        <f t="shared" si="32"/>
        <v>2024517.6</v>
      </c>
      <c r="J741" s="26"/>
    </row>
    <row r="742" spans="3:15" ht="57" customHeight="1" x14ac:dyDescent="0.25">
      <c r="C742" s="68" t="s">
        <v>142</v>
      </c>
      <c r="D742" s="61" t="s">
        <v>121</v>
      </c>
      <c r="E742" s="61" t="s">
        <v>1</v>
      </c>
      <c r="F742" s="44" t="s">
        <v>69</v>
      </c>
      <c r="G742" s="46">
        <v>1158483.71</v>
      </c>
      <c r="H742" s="46">
        <v>1138676.93</v>
      </c>
      <c r="I742" s="46">
        <v>1126845.73</v>
      </c>
      <c r="J742" s="26"/>
    </row>
    <row r="743" spans="3:15" ht="57" customHeight="1" x14ac:dyDescent="0.25">
      <c r="C743" s="68"/>
      <c r="D743" s="61"/>
      <c r="E743" s="61"/>
      <c r="F743" s="44" t="s">
        <v>70</v>
      </c>
      <c r="G743" s="46">
        <v>287600.28999999998</v>
      </c>
      <c r="H743" s="46">
        <v>307407.07</v>
      </c>
      <c r="I743" s="46">
        <v>319238.27</v>
      </c>
      <c r="J743" s="26"/>
    </row>
    <row r="744" spans="3:15" ht="38.25" customHeight="1" x14ac:dyDescent="0.25">
      <c r="C744" s="68"/>
      <c r="D744" s="61"/>
      <c r="E744" s="61"/>
      <c r="F744" s="44" t="s">
        <v>71</v>
      </c>
      <c r="G744" s="46">
        <v>578433.6</v>
      </c>
      <c r="H744" s="46">
        <v>578433.6</v>
      </c>
      <c r="I744" s="46">
        <v>578433.6</v>
      </c>
      <c r="J744" s="26"/>
      <c r="O744" s="25"/>
    </row>
    <row r="745" spans="3:15" ht="38.25" customHeight="1" x14ac:dyDescent="0.25">
      <c r="C745" s="68"/>
      <c r="D745" s="61"/>
      <c r="E745" s="61"/>
      <c r="F745" s="44" t="s">
        <v>72</v>
      </c>
      <c r="G745" s="46">
        <v>0</v>
      </c>
      <c r="H745" s="46">
        <v>0</v>
      </c>
      <c r="I745" s="46">
        <v>0</v>
      </c>
      <c r="J745" s="26"/>
      <c r="O745" s="25"/>
    </row>
    <row r="746" spans="3:15" ht="20.25" customHeight="1" x14ac:dyDescent="0.25">
      <c r="C746" s="68"/>
      <c r="D746" s="61"/>
      <c r="E746" s="61"/>
      <c r="F746" s="44" t="s">
        <v>41</v>
      </c>
      <c r="G746" s="46">
        <f>G745+G744+G743+G742</f>
        <v>2024517.5999999999</v>
      </c>
      <c r="H746" s="46">
        <f t="shared" ref="H746:I746" si="33">H745+H744+H743+H742</f>
        <v>2024517.5999999999</v>
      </c>
      <c r="I746" s="46">
        <f t="shared" si="33"/>
        <v>2024517.6</v>
      </c>
      <c r="J746" s="26"/>
      <c r="O746" s="25"/>
    </row>
    <row r="747" spans="3:15" s="25" customFormat="1" ht="44.25" customHeight="1" x14ac:dyDescent="0.25">
      <c r="C747" s="68" t="s">
        <v>106</v>
      </c>
      <c r="D747" s="61" t="s">
        <v>221</v>
      </c>
      <c r="E747" s="61" t="s">
        <v>1</v>
      </c>
      <c r="F747" s="44" t="s">
        <v>69</v>
      </c>
      <c r="G747" s="46">
        <f>G752+G757+G762</f>
        <v>0</v>
      </c>
      <c r="H747" s="46">
        <f>H752+H757+H762</f>
        <v>85703</v>
      </c>
      <c r="I747" s="46">
        <f t="shared" ref="I747" si="34">I752+I757+I762</f>
        <v>6757714.0999999996</v>
      </c>
      <c r="J747" s="26"/>
    </row>
    <row r="748" spans="3:15" s="25" customFormat="1" ht="59.25" customHeight="1" x14ac:dyDescent="0.25">
      <c r="C748" s="68"/>
      <c r="D748" s="61"/>
      <c r="E748" s="61"/>
      <c r="F748" s="44" t="s">
        <v>70</v>
      </c>
      <c r="G748" s="46">
        <f>G753+G758+G763</f>
        <v>0</v>
      </c>
      <c r="H748" s="46">
        <f t="shared" ref="H748:I748" si="35">H753+H758+H763</f>
        <v>8441945</v>
      </c>
      <c r="I748" s="46">
        <f t="shared" si="35"/>
        <v>99923300</v>
      </c>
      <c r="J748" s="26"/>
    </row>
    <row r="749" spans="3:15" s="25" customFormat="1" ht="40.5" customHeight="1" x14ac:dyDescent="0.25">
      <c r="C749" s="68"/>
      <c r="D749" s="61"/>
      <c r="E749" s="61"/>
      <c r="F749" s="44" t="s">
        <v>71</v>
      </c>
      <c r="G749" s="46">
        <f>G754+G759+G764</f>
        <v>0</v>
      </c>
      <c r="H749" s="46">
        <f t="shared" ref="H749:I749" si="36">H754+H759+H764</f>
        <v>86137.86</v>
      </c>
      <c r="I749" s="46">
        <f t="shared" si="36"/>
        <v>1077586</v>
      </c>
      <c r="J749" s="26"/>
    </row>
    <row r="750" spans="3:15" s="25" customFormat="1" ht="37.5" customHeight="1" x14ac:dyDescent="0.25">
      <c r="C750" s="68"/>
      <c r="D750" s="61"/>
      <c r="E750" s="61"/>
      <c r="F750" s="44" t="s">
        <v>72</v>
      </c>
      <c r="G750" s="46">
        <f>G755+G760+G765</f>
        <v>0</v>
      </c>
      <c r="H750" s="46">
        <f t="shared" ref="H750:I750" si="37">H755+H760+H765</f>
        <v>0</v>
      </c>
      <c r="I750" s="46">
        <f t="shared" si="37"/>
        <v>0</v>
      </c>
      <c r="J750" s="26"/>
    </row>
    <row r="751" spans="3:15" s="25" customFormat="1" ht="34.5" customHeight="1" x14ac:dyDescent="0.25">
      <c r="C751" s="68"/>
      <c r="D751" s="61"/>
      <c r="E751" s="61"/>
      <c r="F751" s="44" t="s">
        <v>41</v>
      </c>
      <c r="G751" s="46">
        <f>G747+G748+G749+G750</f>
        <v>0</v>
      </c>
      <c r="H751" s="46">
        <f t="shared" ref="H751" si="38">H747+H748+H749+H750</f>
        <v>8613785.8599999994</v>
      </c>
      <c r="I751" s="46">
        <f>I747+I748+I749+I750</f>
        <v>107758600.09999999</v>
      </c>
      <c r="J751" s="26"/>
    </row>
    <row r="752" spans="3:15" s="25" customFormat="1" ht="39.75" customHeight="1" x14ac:dyDescent="0.25">
      <c r="C752" s="62" t="s">
        <v>177</v>
      </c>
      <c r="D752" s="65" t="s">
        <v>231</v>
      </c>
      <c r="E752" s="61" t="s">
        <v>1</v>
      </c>
      <c r="F752" s="44" t="s">
        <v>69</v>
      </c>
      <c r="G752" s="46">
        <v>0</v>
      </c>
      <c r="H752" s="46">
        <v>43163</v>
      </c>
      <c r="I752" s="46">
        <v>118327</v>
      </c>
      <c r="J752" s="26"/>
    </row>
    <row r="753" spans="3:15" s="25" customFormat="1" ht="55.5" customHeight="1" x14ac:dyDescent="0.25">
      <c r="C753" s="63"/>
      <c r="D753" s="66"/>
      <c r="E753" s="61"/>
      <c r="F753" s="44" t="s">
        <v>70</v>
      </c>
      <c r="G753" s="46">
        <v>0</v>
      </c>
      <c r="H753" s="46">
        <v>4273100</v>
      </c>
      <c r="I753" s="46">
        <v>11714300</v>
      </c>
      <c r="J753" s="26"/>
    </row>
    <row r="754" spans="3:15" s="25" customFormat="1" ht="52.5" customHeight="1" x14ac:dyDescent="0.25">
      <c r="C754" s="63"/>
      <c r="D754" s="66"/>
      <c r="E754" s="61"/>
      <c r="F754" s="44" t="s">
        <v>71</v>
      </c>
      <c r="G754" s="46">
        <v>0</v>
      </c>
      <c r="H754" s="46">
        <v>43598.62</v>
      </c>
      <c r="I754" s="46">
        <v>119521.48</v>
      </c>
      <c r="J754" s="26"/>
    </row>
    <row r="755" spans="3:15" s="25" customFormat="1" ht="47.25" customHeight="1" x14ac:dyDescent="0.25">
      <c r="C755" s="63"/>
      <c r="D755" s="66"/>
      <c r="E755" s="61"/>
      <c r="F755" s="44" t="s">
        <v>72</v>
      </c>
      <c r="G755" s="46">
        <v>0</v>
      </c>
      <c r="H755" s="46">
        <v>0</v>
      </c>
      <c r="I755" s="46">
        <v>0</v>
      </c>
      <c r="J755" s="26"/>
    </row>
    <row r="756" spans="3:15" s="25" customFormat="1" ht="34.5" customHeight="1" x14ac:dyDescent="0.25">
      <c r="C756" s="64"/>
      <c r="D756" s="67"/>
      <c r="E756" s="61"/>
      <c r="F756" s="44" t="s">
        <v>41</v>
      </c>
      <c r="G756" s="46">
        <f>G752+G753+G754+G755</f>
        <v>0</v>
      </c>
      <c r="H756" s="46">
        <f t="shared" ref="H756:I756" si="39">H752+H753+H754+H755</f>
        <v>4359861.62</v>
      </c>
      <c r="I756" s="46">
        <f t="shared" si="39"/>
        <v>11952148.48</v>
      </c>
      <c r="J756" s="26"/>
    </row>
    <row r="757" spans="3:15" s="25" customFormat="1" ht="50.25" customHeight="1" x14ac:dyDescent="0.25">
      <c r="C757" s="62" t="s">
        <v>259</v>
      </c>
      <c r="D757" s="65" t="s">
        <v>232</v>
      </c>
      <c r="E757" s="61" t="s">
        <v>1</v>
      </c>
      <c r="F757" s="44" t="s">
        <v>69</v>
      </c>
      <c r="G757" s="46">
        <v>0</v>
      </c>
      <c r="H757" s="46">
        <v>0</v>
      </c>
      <c r="I757" s="46">
        <v>6639387.0999999996</v>
      </c>
      <c r="J757" s="26"/>
    </row>
    <row r="758" spans="3:15" s="25" customFormat="1" ht="63" customHeight="1" x14ac:dyDescent="0.25">
      <c r="C758" s="63"/>
      <c r="D758" s="66"/>
      <c r="E758" s="61"/>
      <c r="F758" s="44" t="s">
        <v>70</v>
      </c>
      <c r="G758" s="46">
        <v>0</v>
      </c>
      <c r="H758" s="46">
        <v>0</v>
      </c>
      <c r="I758" s="46">
        <v>88209000</v>
      </c>
      <c r="J758" s="26"/>
    </row>
    <row r="759" spans="3:15" s="25" customFormat="1" ht="47.25" customHeight="1" x14ac:dyDescent="0.25">
      <c r="C759" s="63"/>
      <c r="D759" s="66"/>
      <c r="E759" s="61"/>
      <c r="F759" s="44" t="s">
        <v>71</v>
      </c>
      <c r="G759" s="46">
        <v>0</v>
      </c>
      <c r="H759" s="46">
        <v>0</v>
      </c>
      <c r="I759" s="46">
        <v>958064.52</v>
      </c>
      <c r="J759" s="26"/>
    </row>
    <row r="760" spans="3:15" s="25" customFormat="1" ht="50.25" customHeight="1" x14ac:dyDescent="0.25">
      <c r="C760" s="63"/>
      <c r="D760" s="66"/>
      <c r="E760" s="61"/>
      <c r="F760" s="44" t="s">
        <v>72</v>
      </c>
      <c r="G760" s="46">
        <v>0</v>
      </c>
      <c r="H760" s="46">
        <v>0</v>
      </c>
      <c r="I760" s="46">
        <v>0</v>
      </c>
      <c r="J760" s="26"/>
    </row>
    <row r="761" spans="3:15" s="25" customFormat="1" ht="34.5" customHeight="1" x14ac:dyDescent="0.25">
      <c r="C761" s="64"/>
      <c r="D761" s="67"/>
      <c r="E761" s="61"/>
      <c r="F761" s="44" t="s">
        <v>41</v>
      </c>
      <c r="G761" s="46">
        <f t="shared" ref="G761" si="40">G757+G758+G759+G760</f>
        <v>0</v>
      </c>
      <c r="H761" s="46">
        <f>H757+H758+H759+H760</f>
        <v>0</v>
      </c>
      <c r="I761" s="46">
        <f>I757+I758+I759+I760</f>
        <v>95806451.61999999</v>
      </c>
      <c r="J761" s="26"/>
    </row>
    <row r="762" spans="3:15" s="25" customFormat="1" ht="54.75" customHeight="1" x14ac:dyDescent="0.25">
      <c r="C762" s="62" t="s">
        <v>213</v>
      </c>
      <c r="D762" s="65" t="s">
        <v>233</v>
      </c>
      <c r="E762" s="61" t="s">
        <v>1</v>
      </c>
      <c r="F762" s="44" t="s">
        <v>69</v>
      </c>
      <c r="G762" s="46">
        <v>0</v>
      </c>
      <c r="H762" s="46">
        <v>42540</v>
      </c>
      <c r="I762" s="46">
        <v>0</v>
      </c>
      <c r="J762" s="26"/>
    </row>
    <row r="763" spans="3:15" s="25" customFormat="1" ht="63" customHeight="1" x14ac:dyDescent="0.25">
      <c r="C763" s="63"/>
      <c r="D763" s="66"/>
      <c r="E763" s="61"/>
      <c r="F763" s="44" t="s">
        <v>70</v>
      </c>
      <c r="G763" s="46">
        <v>0</v>
      </c>
      <c r="H763" s="46">
        <v>4168845</v>
      </c>
      <c r="I763" s="46">
        <v>0</v>
      </c>
      <c r="J763" s="26"/>
    </row>
    <row r="764" spans="3:15" s="25" customFormat="1" ht="48" customHeight="1" x14ac:dyDescent="0.25">
      <c r="C764" s="63"/>
      <c r="D764" s="66"/>
      <c r="E764" s="61"/>
      <c r="F764" s="44" t="s">
        <v>71</v>
      </c>
      <c r="G764" s="46">
        <v>0</v>
      </c>
      <c r="H764" s="46">
        <v>42539.24</v>
      </c>
      <c r="I764" s="46">
        <v>0</v>
      </c>
      <c r="J764" s="26"/>
      <c r="O764"/>
    </row>
    <row r="765" spans="3:15" s="25" customFormat="1" ht="46.5" customHeight="1" x14ac:dyDescent="0.25">
      <c r="C765" s="63"/>
      <c r="D765" s="66"/>
      <c r="E765" s="61"/>
      <c r="F765" s="44" t="s">
        <v>72</v>
      </c>
      <c r="G765" s="46">
        <v>0</v>
      </c>
      <c r="H765" s="46">
        <v>0</v>
      </c>
      <c r="I765" s="46">
        <v>0</v>
      </c>
      <c r="J765" s="26"/>
      <c r="O765"/>
    </row>
    <row r="766" spans="3:15" s="25" customFormat="1" ht="34.5" customHeight="1" x14ac:dyDescent="0.25">
      <c r="C766" s="64"/>
      <c r="D766" s="67"/>
      <c r="E766" s="61"/>
      <c r="F766" s="44" t="s">
        <v>41</v>
      </c>
      <c r="G766" s="46">
        <f>G762+G763+G764+G765</f>
        <v>0</v>
      </c>
      <c r="H766" s="46">
        <f t="shared" ref="H766:I766" si="41">H762+H763+H764+H765</f>
        <v>4253924.24</v>
      </c>
      <c r="I766" s="46">
        <f t="shared" si="41"/>
        <v>0</v>
      </c>
      <c r="J766" s="26"/>
      <c r="O766"/>
    </row>
    <row r="767" spans="3:15" ht="39.75" customHeight="1" x14ac:dyDescent="0.25">
      <c r="C767" s="68" t="s">
        <v>260</v>
      </c>
      <c r="D767" s="61" t="s">
        <v>220</v>
      </c>
      <c r="E767" s="61" t="s">
        <v>1</v>
      </c>
      <c r="F767" s="44" t="s">
        <v>69</v>
      </c>
      <c r="G767" s="46">
        <v>112853563.98999999</v>
      </c>
      <c r="H767" s="46">
        <v>3101118.4</v>
      </c>
      <c r="I767" s="46">
        <v>0</v>
      </c>
      <c r="J767" s="26"/>
    </row>
    <row r="768" spans="3:15" ht="57.75" customHeight="1" x14ac:dyDescent="0.25">
      <c r="C768" s="68"/>
      <c r="D768" s="61"/>
      <c r="E768" s="61"/>
      <c r="F768" s="44" t="s">
        <v>70</v>
      </c>
      <c r="G768" s="46">
        <v>0</v>
      </c>
      <c r="H768" s="46">
        <v>0</v>
      </c>
      <c r="I768" s="46">
        <v>0</v>
      </c>
      <c r="J768" s="26"/>
    </row>
    <row r="769" spans="3:10" ht="39.75" customHeight="1" x14ac:dyDescent="0.25">
      <c r="C769" s="68"/>
      <c r="D769" s="61"/>
      <c r="E769" s="61"/>
      <c r="F769" s="44" t="s">
        <v>71</v>
      </c>
      <c r="G769" s="46">
        <v>1140119.8</v>
      </c>
      <c r="H769" s="46">
        <v>31324.73</v>
      </c>
      <c r="I769" s="46">
        <v>0</v>
      </c>
      <c r="J769" s="26"/>
    </row>
    <row r="770" spans="3:10" ht="49.5" customHeight="1" x14ac:dyDescent="0.25">
      <c r="C770" s="68"/>
      <c r="D770" s="61"/>
      <c r="E770" s="61"/>
      <c r="F770" s="44" t="s">
        <v>72</v>
      </c>
      <c r="G770" s="46">
        <v>0</v>
      </c>
      <c r="H770" s="46">
        <v>0</v>
      </c>
      <c r="I770" s="46">
        <v>0</v>
      </c>
      <c r="J770" s="26"/>
    </row>
    <row r="771" spans="3:10" ht="25.5" customHeight="1" x14ac:dyDescent="0.25">
      <c r="C771" s="68"/>
      <c r="D771" s="61"/>
      <c r="E771" s="61"/>
      <c r="F771" s="44" t="s">
        <v>41</v>
      </c>
      <c r="G771" s="46">
        <f>SUM(G767:G770)</f>
        <v>113993683.78999999</v>
      </c>
      <c r="H771" s="46">
        <f>H767+H768+H769+H770</f>
        <v>3132443.13</v>
      </c>
      <c r="I771" s="46">
        <v>0</v>
      </c>
      <c r="J771" s="26"/>
    </row>
    <row r="772" spans="3:10" ht="20.25" x14ac:dyDescent="0.25">
      <c r="C772" s="58"/>
      <c r="D772" s="42"/>
      <c r="E772" s="42"/>
      <c r="F772" s="44"/>
      <c r="G772" s="46"/>
      <c r="H772" s="46"/>
      <c r="I772" s="46"/>
      <c r="J772" s="26"/>
    </row>
    <row r="773" spans="3:10" x14ac:dyDescent="0.25">
      <c r="C773" s="21"/>
      <c r="D773" s="22"/>
      <c r="E773" s="23"/>
      <c r="F773" s="23"/>
      <c r="G773" s="27"/>
      <c r="H773" s="27"/>
      <c r="I773" s="27"/>
      <c r="J773" s="28"/>
    </row>
    <row r="774" spans="3:10" x14ac:dyDescent="0.25">
      <c r="C774" s="24"/>
      <c r="D774" s="24"/>
      <c r="E774" s="25"/>
      <c r="F774" s="25"/>
      <c r="G774" s="29"/>
      <c r="H774" s="29"/>
      <c r="I774" s="29"/>
      <c r="J774" s="30"/>
    </row>
    <row r="775" spans="3:10" x14ac:dyDescent="0.25">
      <c r="C775" s="24"/>
      <c r="D775" s="24"/>
      <c r="E775" s="25"/>
      <c r="F775" s="25"/>
      <c r="G775" s="29"/>
      <c r="H775" s="29"/>
      <c r="I775" s="29"/>
      <c r="J775" s="30"/>
    </row>
  </sheetData>
  <mergeCells count="458">
    <mergeCell ref="C185:C189"/>
    <mergeCell ref="C752:C756"/>
    <mergeCell ref="D752:D756"/>
    <mergeCell ref="D125:D126"/>
    <mergeCell ref="D145:D149"/>
    <mergeCell ref="E150:E153"/>
    <mergeCell ref="D130:D131"/>
    <mergeCell ref="D175:D179"/>
    <mergeCell ref="D185:D189"/>
    <mergeCell ref="E205:E209"/>
    <mergeCell ref="C514:C518"/>
    <mergeCell ref="C305:C309"/>
    <mergeCell ref="D300:D304"/>
    <mergeCell ref="C396:C400"/>
    <mergeCell ref="E295:E299"/>
    <mergeCell ref="E300:E304"/>
    <mergeCell ref="D361:D365"/>
    <mergeCell ref="D225:D229"/>
    <mergeCell ref="D235:D239"/>
    <mergeCell ref="D245:D249"/>
    <mergeCell ref="D305:D309"/>
    <mergeCell ref="C376:C380"/>
    <mergeCell ref="D366:D370"/>
    <mergeCell ref="D336:D340"/>
    <mergeCell ref="C757:C761"/>
    <mergeCell ref="D757:D761"/>
    <mergeCell ref="E757:E761"/>
    <mergeCell ref="C762:C766"/>
    <mergeCell ref="D762:D766"/>
    <mergeCell ref="E762:E766"/>
    <mergeCell ref="C499:C503"/>
    <mergeCell ref="D509:D513"/>
    <mergeCell ref="E305:E309"/>
    <mergeCell ref="E326:E330"/>
    <mergeCell ref="E499:E503"/>
    <mergeCell ref="D470:D474"/>
    <mergeCell ref="D435:D439"/>
    <mergeCell ref="C489:C493"/>
    <mergeCell ref="E351:E355"/>
    <mergeCell ref="D480:D483"/>
    <mergeCell ref="C480:C483"/>
    <mergeCell ref="C415:C419"/>
    <mergeCell ref="D415:D419"/>
    <mergeCell ref="E321:E325"/>
    <mergeCell ref="D321:D325"/>
    <mergeCell ref="C504:C508"/>
    <mergeCell ref="D311:D315"/>
    <mergeCell ref="D356:D360"/>
    <mergeCell ref="D240:D244"/>
    <mergeCell ref="D285:D289"/>
    <mergeCell ref="D255:D259"/>
    <mergeCell ref="C255:C259"/>
    <mergeCell ref="C582:C586"/>
    <mergeCell ref="D561:D565"/>
    <mergeCell ref="C617:C621"/>
    <mergeCell ref="C577:C581"/>
    <mergeCell ref="D577:D581"/>
    <mergeCell ref="D592:D596"/>
    <mergeCell ref="C597:C601"/>
    <mergeCell ref="D445:D449"/>
    <mergeCell ref="D597:D601"/>
    <mergeCell ref="D525:D529"/>
    <mergeCell ref="E566:E571"/>
    <mergeCell ref="E435:E439"/>
    <mergeCell ref="E592:E596"/>
    <mergeCell ref="C592:C596"/>
    <mergeCell ref="C346:C350"/>
    <mergeCell ref="D587:D591"/>
    <mergeCell ref="D552:D555"/>
    <mergeCell ref="D547:D551"/>
    <mergeCell ref="D536:D540"/>
    <mergeCell ref="D556:D560"/>
    <mergeCell ref="D542:D546"/>
    <mergeCell ref="D566:D571"/>
    <mergeCell ref="D582:D586"/>
    <mergeCell ref="D346:D350"/>
    <mergeCell ref="C536:C540"/>
    <mergeCell ref="C542:C546"/>
    <mergeCell ref="D440:D444"/>
    <mergeCell ref="C440:C444"/>
    <mergeCell ref="D520:D524"/>
    <mergeCell ref="C494:C498"/>
    <mergeCell ref="C525:C529"/>
    <mergeCell ref="D499:D503"/>
    <mergeCell ref="C509:C513"/>
    <mergeCell ref="D514:D518"/>
    <mergeCell ref="C520:C524"/>
    <mergeCell ref="E514:E518"/>
    <mergeCell ref="E525:E529"/>
    <mergeCell ref="C530:C535"/>
    <mergeCell ref="C607:C611"/>
    <mergeCell ref="D530:D535"/>
    <mergeCell ref="E316:E320"/>
    <mergeCell ref="C180:C184"/>
    <mergeCell ref="C275:C279"/>
    <mergeCell ref="C270:C274"/>
    <mergeCell ref="C235:C239"/>
    <mergeCell ref="C210:C214"/>
    <mergeCell ref="C295:C299"/>
    <mergeCell ref="C190:C194"/>
    <mergeCell ref="C326:C330"/>
    <mergeCell ref="C200:C204"/>
    <mergeCell ref="C240:C244"/>
    <mergeCell ref="C321:C325"/>
    <mergeCell ref="C230:C234"/>
    <mergeCell ref="C245:C249"/>
    <mergeCell ref="C250:C254"/>
    <mergeCell ref="C220:C224"/>
    <mergeCell ref="D295:D299"/>
    <mergeCell ref="C225:C229"/>
    <mergeCell ref="C280:C284"/>
    <mergeCell ref="D270:D274"/>
    <mergeCell ref="C265:C269"/>
    <mergeCell ref="E311:E315"/>
    <mergeCell ref="E240:E244"/>
    <mergeCell ref="E210:E214"/>
    <mergeCell ref="C767:C771"/>
    <mergeCell ref="D767:D771"/>
    <mergeCell ref="E767:E771"/>
    <mergeCell ref="C732:C736"/>
    <mergeCell ref="D732:D736"/>
    <mergeCell ref="E732:E736"/>
    <mergeCell ref="C692:C696"/>
    <mergeCell ref="D692:D696"/>
    <mergeCell ref="E692:E696"/>
    <mergeCell ref="C697:C701"/>
    <mergeCell ref="E697:E701"/>
    <mergeCell ref="D697:D701"/>
    <mergeCell ref="C737:C741"/>
    <mergeCell ref="D737:D741"/>
    <mergeCell ref="E737:E741"/>
    <mergeCell ref="C727:C731"/>
    <mergeCell ref="D727:D731"/>
    <mergeCell ref="C722:C726"/>
    <mergeCell ref="E722:E726"/>
    <mergeCell ref="E727:E731"/>
    <mergeCell ref="C747:C751"/>
    <mergeCell ref="D747:D751"/>
    <mergeCell ref="E747:E751"/>
    <mergeCell ref="E752:E756"/>
    <mergeCell ref="E647:E651"/>
    <mergeCell ref="D652:D656"/>
    <mergeCell ref="E652:E656"/>
    <mergeCell ref="C717:C721"/>
    <mergeCell ref="D717:D721"/>
    <mergeCell ref="E717:E721"/>
    <mergeCell ref="C712:C716"/>
    <mergeCell ref="D712:D716"/>
    <mergeCell ref="E712:E716"/>
    <mergeCell ref="C687:C691"/>
    <mergeCell ref="D687:D691"/>
    <mergeCell ref="E687:E691"/>
    <mergeCell ref="C707:C711"/>
    <mergeCell ref="D707:D711"/>
    <mergeCell ref="E707:E711"/>
    <mergeCell ref="E657:E661"/>
    <mergeCell ref="E662:E666"/>
    <mergeCell ref="E682:E686"/>
    <mergeCell ref="E677:E681"/>
    <mergeCell ref="D672:D676"/>
    <mergeCell ref="D662:D666"/>
    <mergeCell ref="C702:C706"/>
    <mergeCell ref="D702:D706"/>
    <mergeCell ref="E672:E676"/>
    <mergeCell ref="D504:D508"/>
    <mergeCell ref="E542:E546"/>
    <mergeCell ref="D475:D478"/>
    <mergeCell ref="E561:E565"/>
    <mergeCell ref="D632:D636"/>
    <mergeCell ref="E440:E444"/>
    <mergeCell ref="E627:E631"/>
    <mergeCell ref="D637:D641"/>
    <mergeCell ref="C742:C746"/>
    <mergeCell ref="D742:D746"/>
    <mergeCell ref="E742:E746"/>
    <mergeCell ref="C667:C671"/>
    <mergeCell ref="D667:D671"/>
    <mergeCell ref="E702:E706"/>
    <mergeCell ref="C657:C661"/>
    <mergeCell ref="D647:D651"/>
    <mergeCell ref="C647:C651"/>
    <mergeCell ref="C682:C686"/>
    <mergeCell ref="D682:D686"/>
    <mergeCell ref="C677:C681"/>
    <mergeCell ref="C672:C676"/>
    <mergeCell ref="D677:D681"/>
    <mergeCell ref="D657:D661"/>
    <mergeCell ref="E667:E671"/>
    <mergeCell ref="C637:C641"/>
    <mergeCell ref="E587:E591"/>
    <mergeCell ref="C587:C591"/>
    <mergeCell ref="D607:D611"/>
    <mergeCell ref="E607:E611"/>
    <mergeCell ref="C612:C616"/>
    <mergeCell ref="D612:D616"/>
    <mergeCell ref="E612:E616"/>
    <mergeCell ref="E597:E601"/>
    <mergeCell ref="E622:E626"/>
    <mergeCell ref="E602:E606"/>
    <mergeCell ref="E617:E621"/>
    <mergeCell ref="D617:D621"/>
    <mergeCell ref="C602:C606"/>
    <mergeCell ref="D602:D606"/>
    <mergeCell ref="D627:D631"/>
    <mergeCell ref="E632:E636"/>
    <mergeCell ref="E637:E641"/>
    <mergeCell ref="C15:C19"/>
    <mergeCell ref="C21:C26"/>
    <mergeCell ref="D15:D19"/>
    <mergeCell ref="E15:E19"/>
    <mergeCell ref="E190:E194"/>
    <mergeCell ref="E346:E350"/>
    <mergeCell ref="E371:E375"/>
    <mergeCell ref="E265:E269"/>
    <mergeCell ref="E280:E284"/>
    <mergeCell ref="E230:E234"/>
    <mergeCell ref="E220:E224"/>
    <mergeCell ref="E200:E204"/>
    <mergeCell ref="E270:E274"/>
    <mergeCell ref="E275:E279"/>
    <mergeCell ref="E336:E340"/>
    <mergeCell ref="E225:E229"/>
    <mergeCell ref="E235:E239"/>
    <mergeCell ref="D622:D626"/>
    <mergeCell ref="D27:D32"/>
    <mergeCell ref="D21:D26"/>
    <mergeCell ref="C27:C32"/>
    <mergeCell ref="D74:D78"/>
    <mergeCell ref="D64:D67"/>
    <mergeCell ref="C59:C63"/>
    <mergeCell ref="C64:C68"/>
    <mergeCell ref="D59:D63"/>
    <mergeCell ref="E27:E32"/>
    <mergeCell ref="E21:E26"/>
    <mergeCell ref="C74:C78"/>
    <mergeCell ref="C69:C73"/>
    <mergeCell ref="D69:D73"/>
    <mergeCell ref="E69:E73"/>
    <mergeCell ref="C54:C58"/>
    <mergeCell ref="D54:D58"/>
    <mergeCell ref="E54:E58"/>
    <mergeCell ref="C34:C38"/>
    <mergeCell ref="D34:D38"/>
    <mergeCell ref="C39:C43"/>
    <mergeCell ref="D39:D43"/>
    <mergeCell ref="D44:D48"/>
    <mergeCell ref="E170:E174"/>
    <mergeCell ref="E185:E186"/>
    <mergeCell ref="E130:E132"/>
    <mergeCell ref="E135:E136"/>
    <mergeCell ref="E110:E114"/>
    <mergeCell ref="E115:E117"/>
    <mergeCell ref="E39:E43"/>
    <mergeCell ref="E44:E48"/>
    <mergeCell ref="E95:E99"/>
    <mergeCell ref="E180:E184"/>
    <mergeCell ref="E165:E169"/>
    <mergeCell ref="D95:D99"/>
    <mergeCell ref="C95:C99"/>
    <mergeCell ref="D140:D144"/>
    <mergeCell ref="E140:E144"/>
    <mergeCell ref="C160:C164"/>
    <mergeCell ref="D160:D164"/>
    <mergeCell ref="E160:E164"/>
    <mergeCell ref="D89:D94"/>
    <mergeCell ref="D110:D114"/>
    <mergeCell ref="D105:D109"/>
    <mergeCell ref="D155:D156"/>
    <mergeCell ref="C105:C109"/>
    <mergeCell ref="C89:C94"/>
    <mergeCell ref="D135:D136"/>
    <mergeCell ref="D150:D151"/>
    <mergeCell ref="C115:C118"/>
    <mergeCell ref="C100:C104"/>
    <mergeCell ref="E89:E94"/>
    <mergeCell ref="E125:E126"/>
    <mergeCell ref="E145:E149"/>
    <mergeCell ref="E105:E109"/>
    <mergeCell ref="F4:I4"/>
    <mergeCell ref="E120:E122"/>
    <mergeCell ref="E59:E63"/>
    <mergeCell ref="G89:G90"/>
    <mergeCell ref="H89:H90"/>
    <mergeCell ref="G16:G19"/>
    <mergeCell ref="H31:H33"/>
    <mergeCell ref="E64:E68"/>
    <mergeCell ref="G31:G33"/>
    <mergeCell ref="F15:F19"/>
    <mergeCell ref="G15:J15"/>
    <mergeCell ref="J31:J33"/>
    <mergeCell ref="F21:F22"/>
    <mergeCell ref="G21:G22"/>
    <mergeCell ref="H21:H22"/>
    <mergeCell ref="I16:I19"/>
    <mergeCell ref="E100:E104"/>
    <mergeCell ref="F8:I8"/>
    <mergeCell ref="E74:E78"/>
    <mergeCell ref="H16:H19"/>
    <mergeCell ref="E34:E38"/>
    <mergeCell ref="G11:J11"/>
    <mergeCell ref="G12:I12"/>
    <mergeCell ref="E79:E83"/>
    <mergeCell ref="J534:J535"/>
    <mergeCell ref="H534:H535"/>
    <mergeCell ref="J570:J571"/>
    <mergeCell ref="H570:H571"/>
    <mergeCell ref="F534:F535"/>
    <mergeCell ref="I534:I535"/>
    <mergeCell ref="I570:I571"/>
    <mergeCell ref="J16:J19"/>
    <mergeCell ref="J89:J90"/>
    <mergeCell ref="J21:J22"/>
    <mergeCell ref="I89:I90"/>
    <mergeCell ref="F89:F90"/>
    <mergeCell ref="G534:G535"/>
    <mergeCell ref="G570:G571"/>
    <mergeCell ref="F570:F571"/>
    <mergeCell ref="I21:I22"/>
    <mergeCell ref="I31:I33"/>
    <mergeCell ref="E361:E365"/>
    <mergeCell ref="E415:E419"/>
    <mergeCell ref="E547:E551"/>
    <mergeCell ref="E410:E414"/>
    <mergeCell ref="E381:E385"/>
    <mergeCell ref="E484:E488"/>
    <mergeCell ref="E366:E370"/>
    <mergeCell ref="E536:E540"/>
    <mergeCell ref="E376:E380"/>
    <mergeCell ref="E445:E449"/>
    <mergeCell ref="E489:E493"/>
    <mergeCell ref="E504:E508"/>
    <mergeCell ref="E480:E483"/>
    <mergeCell ref="E396:E400"/>
    <mergeCell ref="E530:E535"/>
    <mergeCell ref="E430:E434"/>
    <mergeCell ref="E465:E469"/>
    <mergeCell ref="E470:E474"/>
    <mergeCell ref="E475:E477"/>
    <mergeCell ref="E509:E513"/>
    <mergeCell ref="E520:E524"/>
    <mergeCell ref="E391:E395"/>
    <mergeCell ref="E420:E424"/>
    <mergeCell ref="C140:C144"/>
    <mergeCell ref="D100:D104"/>
    <mergeCell ref="C110:C114"/>
    <mergeCell ref="C165:C169"/>
    <mergeCell ref="D165:D169"/>
    <mergeCell ref="D265:D269"/>
    <mergeCell ref="D280:D284"/>
    <mergeCell ref="D275:D279"/>
    <mergeCell ref="E556:E560"/>
    <mergeCell ref="C484:C488"/>
    <mergeCell ref="D484:D488"/>
    <mergeCell ref="D450:D454"/>
    <mergeCell ref="C450:C454"/>
    <mergeCell ref="D351:D355"/>
    <mergeCell ref="C341:C345"/>
    <mergeCell ref="C336:C340"/>
    <mergeCell ref="C445:C449"/>
    <mergeCell ref="E341:E345"/>
    <mergeCell ref="E450:E454"/>
    <mergeCell ref="E460:E464"/>
    <mergeCell ref="E425:E429"/>
    <mergeCell ref="E356:E360"/>
    <mergeCell ref="E405:E409"/>
    <mergeCell ref="E386:E390"/>
    <mergeCell ref="C410:C414"/>
    <mergeCell ref="C430:C434"/>
    <mergeCell ref="C425:C429"/>
    <mergeCell ref="C435:C439"/>
    <mergeCell ref="D405:D409"/>
    <mergeCell ref="C300:C304"/>
    <mergeCell ref="D316:D320"/>
    <mergeCell ref="C311:C315"/>
    <mergeCell ref="C316:C320"/>
    <mergeCell ref="C361:C365"/>
    <mergeCell ref="C356:C360"/>
    <mergeCell ref="C386:C390"/>
    <mergeCell ref="D326:D330"/>
    <mergeCell ref="D420:D424"/>
    <mergeCell ref="D425:D429"/>
    <mergeCell ref="D430:D434"/>
    <mergeCell ref="C391:C395"/>
    <mergeCell ref="D396:D400"/>
    <mergeCell ref="C420:C424"/>
    <mergeCell ref="D341:D345"/>
    <mergeCell ref="C44:C48"/>
    <mergeCell ref="C627:C631"/>
    <mergeCell ref="C49:C53"/>
    <mergeCell ref="D49:D53"/>
    <mergeCell ref="E49:E53"/>
    <mergeCell ref="C460:C464"/>
    <mergeCell ref="D460:D464"/>
    <mergeCell ref="D465:D469"/>
    <mergeCell ref="C470:C474"/>
    <mergeCell ref="C465:C469"/>
    <mergeCell ref="E577:E581"/>
    <mergeCell ref="E582:E586"/>
    <mergeCell ref="E552:E555"/>
    <mergeCell ref="E494:E498"/>
    <mergeCell ref="D489:D493"/>
    <mergeCell ref="D494:D498"/>
    <mergeCell ref="E572:E575"/>
    <mergeCell ref="C351:C355"/>
    <mergeCell ref="C366:C370"/>
    <mergeCell ref="D386:D390"/>
    <mergeCell ref="D381:D385"/>
    <mergeCell ref="E285:E289"/>
    <mergeCell ref="C285:C289"/>
    <mergeCell ref="D79:D83"/>
    <mergeCell ref="D215:D219"/>
    <mergeCell ref="C260:C264"/>
    <mergeCell ref="E128:E129"/>
    <mergeCell ref="C170:C174"/>
    <mergeCell ref="D115:D119"/>
    <mergeCell ref="D170:D174"/>
    <mergeCell ref="C195:C199"/>
    <mergeCell ref="D190:D194"/>
    <mergeCell ref="E215:E219"/>
    <mergeCell ref="D260:D264"/>
    <mergeCell ref="E260:E264"/>
    <mergeCell ref="D230:D234"/>
    <mergeCell ref="D195:D199"/>
    <mergeCell ref="E195:E196"/>
    <mergeCell ref="E255:E259"/>
    <mergeCell ref="D250:D254"/>
    <mergeCell ref="D205:D209"/>
    <mergeCell ref="D200:D204"/>
    <mergeCell ref="D210:D214"/>
    <mergeCell ref="C175:C179"/>
    <mergeCell ref="E175:E179"/>
    <mergeCell ref="C215:C219"/>
    <mergeCell ref="D180:D184"/>
    <mergeCell ref="C145:C149"/>
    <mergeCell ref="D220:D224"/>
    <mergeCell ref="C642:C646"/>
    <mergeCell ref="D642:D646"/>
    <mergeCell ref="E642:E646"/>
    <mergeCell ref="C652:C656"/>
    <mergeCell ref="D722:D726"/>
    <mergeCell ref="C290:C294"/>
    <mergeCell ref="D290:D294"/>
    <mergeCell ref="E290:E294"/>
    <mergeCell ref="C371:C375"/>
    <mergeCell ref="D455:D459"/>
    <mergeCell ref="C455:C459"/>
    <mergeCell ref="E455:E459"/>
    <mergeCell ref="C632:C636"/>
    <mergeCell ref="C381:C385"/>
    <mergeCell ref="D391:D395"/>
    <mergeCell ref="D376:D380"/>
    <mergeCell ref="D371:D375"/>
    <mergeCell ref="C405:C409"/>
    <mergeCell ref="C475:C478"/>
    <mergeCell ref="D410:D414"/>
    <mergeCell ref="E245:E249"/>
    <mergeCell ref="E250:E254"/>
    <mergeCell ref="E331:E332"/>
  </mergeCells>
  <pageMargins left="0.70866141732283472" right="0.70866141732283472" top="1.1811023622047245" bottom="0.35433070866141736" header="0.11811023622047245" footer="0.11811023622047245"/>
  <pageSetup paperSize="9" scale="65" fitToWidth="2" orientation="landscape" r:id="rId1"/>
  <rowBreaks count="4" manualBreakCount="4">
    <brk id="315" max="9" man="1"/>
    <brk id="357" max="9" man="1"/>
    <brk id="370" max="9" man="1"/>
    <brk id="414" max="9"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Лист1</vt:lpstr>
      <vt:lpstr>Лист1!Область_печати</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2006-09-28T05:33:49Z</dcterms:created>
  <dcterms:modified xsi:type="dcterms:W3CDTF">2026-04-07T08:44:43Z</dcterms:modified>
</cp:coreProperties>
</file>